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4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<sst xmlns="http://schemas.openxmlformats.org/spreadsheetml/2006/main" count="53" uniqueCount="46">
  <si>
    <t>Environmental Effects of a Implemented Project(s)</t>
  </si>
  <si>
    <t>Input Assumptions</t>
  </si>
  <si>
    <t>Annual kWh Saved</t>
  </si>
  <si>
    <t>Annual Therms Saved</t>
  </si>
  <si>
    <t>Total</t>
  </si>
  <si>
    <t>(Program Life)</t>
  </si>
  <si>
    <t>Equivalent Metric Description: Electric</t>
  </si>
  <si>
    <t>Annual kWh Saved (9)</t>
  </si>
  <si>
    <t xml:space="preserve">Conversion Factors: Electric </t>
  </si>
  <si>
    <t>Total Equivalent Metric Saved: Annual Electric Benefits</t>
  </si>
  <si>
    <t>Equivalent Metric Description: Gas</t>
  </si>
  <si>
    <t xml:space="preserve">Conversion Factors: Gas </t>
  </si>
  <si>
    <t>Total Equivalent Metric Saved: Annual Gas Benefits</t>
  </si>
  <si>
    <t>Total Equivalent Metric Saved: Annual-All Programs</t>
  </si>
  <si>
    <t>Total Equivalent Metric Saved: 10 Year Program Life</t>
  </si>
  <si>
    <t>CO2 (lbs.) (1)</t>
  </si>
  <si>
    <t>CO2 (lbs.)</t>
  </si>
  <si>
    <t>NOx (lbs.)</t>
  </si>
  <si>
    <t>Nox (lbs.)</t>
  </si>
  <si>
    <t>SO2 (lbs.)</t>
  </si>
  <si>
    <t>HG (lbs.)</t>
  </si>
  <si>
    <t>No. of Homes (2)</t>
  </si>
  <si>
    <t>No. of Homes</t>
  </si>
  <si>
    <t>Residential ($ Saved) (3)</t>
  </si>
  <si>
    <t>Residential ($ Saved)</t>
  </si>
  <si>
    <t>Business ($ Saved)</t>
  </si>
  <si>
    <t>Business($ Saved)</t>
  </si>
  <si>
    <t>Renewable ($ Saved)</t>
  </si>
  <si>
    <t>Tons of Coal (4)</t>
  </si>
  <si>
    <t>Tons of Coal</t>
  </si>
  <si>
    <t>Coal Cars (5)</t>
  </si>
  <si>
    <t>Coal Cars</t>
  </si>
  <si>
    <t>Jobs Years Created (6)</t>
  </si>
  <si>
    <t>Jobs Created</t>
  </si>
  <si>
    <t>Personal Income ($)</t>
  </si>
  <si>
    <t>Sales Generated ($)</t>
  </si>
  <si>
    <t>CO2 (tons)</t>
  </si>
  <si>
    <t>Barrels of Oil (7)</t>
  </si>
  <si>
    <t>Barrels of Oil</t>
  </si>
  <si>
    <r>
      <t xml:space="preserve">(2) </t>
    </r>
    <r>
      <rPr>
        <sz val="10"/>
        <rFont val="Arial"/>
        <family val="2"/>
      </rPr>
      <t>Assumes 9,960 kWh to power an average single family home in Wisconsin for one year.</t>
    </r>
  </si>
  <si>
    <r>
      <t xml:space="preserve">(3) </t>
    </r>
    <r>
      <rPr>
        <sz val="10"/>
        <rFont val="Arial"/>
        <family val="2"/>
      </rPr>
      <t>Retail energy rates for residential, business and renewable energy customers are from 2002 Wisconsin Energy Statistics</t>
    </r>
  </si>
  <si>
    <r>
      <t xml:space="preserve">(4) </t>
    </r>
    <r>
      <rPr>
        <sz val="10"/>
        <rFont val="Arial"/>
        <family val="0"/>
      </rPr>
      <t>Assume one pound of coal to generate one kWh</t>
    </r>
  </si>
  <si>
    <r>
      <t xml:space="preserve">(5) </t>
    </r>
    <r>
      <rPr>
        <sz val="10"/>
        <rFont val="Arial"/>
        <family val="0"/>
      </rPr>
      <t>Assume 100 tons per coal car</t>
    </r>
  </si>
  <si>
    <r>
      <t xml:space="preserve">(6) </t>
    </r>
    <r>
      <rPr>
        <sz val="10"/>
        <rFont val="Arial"/>
        <family val="2"/>
      </rPr>
      <t xml:space="preserve">Job years, personal income and sales numbers are based on the "Economic Development Benefits: Interim Economic Impacts Report", March 31, 2003.  The 10 year projection is not cumulative, but is a separate input.  Therm savings benefits are included. </t>
    </r>
  </si>
  <si>
    <r>
      <t xml:space="preserve">(7) </t>
    </r>
    <r>
      <rPr>
        <sz val="10"/>
        <rFont val="Arial"/>
        <family val="2"/>
      </rPr>
      <t>Assumes one barrel of crude oil (42 gallons) is 5,800,000 Btus at 138,095 Btu/gal and 1 kWh = 3,413 Btus.</t>
    </r>
  </si>
  <si>
    <r>
      <t xml:space="preserve">(1) </t>
    </r>
    <r>
      <rPr>
        <sz val="10"/>
        <rFont val="Arial"/>
        <family val="2"/>
      </rPr>
      <t>C02, Sox, Nox, and Hg conversion factors are based on reportable values from Wisconsin Public Service generation mix.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</si>
</sst>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E+00"/>
    <numFmt numFmtId="166" formatCode="0.0000"/>
    <numFmt numFmtId="167" formatCode="0.0000000"/>
    <numFmt numFmtId="168" formatCode="#,##0.00000"/>
    <numFmt numFmtId="169" formatCode="#,##0.0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  <xf numFmtId="4" fontId="2" fillId="0" borderId="0" xfId="19" applyNumberFormat="1" applyFont="1">
      <alignment/>
      <protection/>
    </xf>
    <xf numFmtId="3" fontId="0" fillId="0" borderId="0" xfId="19" applyNumberFormat="1">
      <alignment/>
      <protection/>
    </xf>
    <xf numFmtId="0" fontId="2" fillId="0" borderId="0" xfId="19" applyFont="1">
      <alignment/>
      <protection/>
    </xf>
    <xf numFmtId="4" fontId="0" fillId="0" borderId="0" xfId="19" applyNumberFormat="1">
      <alignment/>
      <protection/>
    </xf>
    <xf numFmtId="0" fontId="0" fillId="0" borderId="0" xfId="19" applyBorder="1">
      <alignment/>
      <protection/>
    </xf>
    <xf numFmtId="4" fontId="0" fillId="0" borderId="0" xfId="19" applyNumberFormat="1" applyBorder="1">
      <alignment/>
      <protection/>
    </xf>
    <xf numFmtId="3" fontId="0" fillId="0" borderId="0" xfId="19" applyNumberFormat="1" applyBorder="1">
      <alignment/>
      <protection/>
    </xf>
    <xf numFmtId="0" fontId="0" fillId="0" borderId="1" xfId="19" applyBorder="1">
      <alignment/>
      <protection/>
    </xf>
    <xf numFmtId="0" fontId="0" fillId="0" borderId="2" xfId="19" applyBorder="1" applyAlignment="1">
      <alignment horizontal="center"/>
      <protection/>
    </xf>
    <xf numFmtId="4" fontId="0" fillId="0" borderId="2" xfId="19" applyNumberFormat="1" applyBorder="1" applyAlignment="1">
      <alignment horizontal="center"/>
      <protection/>
    </xf>
    <xf numFmtId="0" fontId="0" fillId="0" borderId="3" xfId="19" applyBorder="1" applyAlignment="1">
      <alignment horizontal="center"/>
      <protection/>
    </xf>
    <xf numFmtId="0" fontId="0" fillId="0" borderId="4" xfId="19" applyBorder="1" applyAlignment="1">
      <alignment horizontal="center"/>
      <protection/>
    </xf>
    <xf numFmtId="0" fontId="0" fillId="0" borderId="5" xfId="19" applyBorder="1">
      <alignment/>
      <protection/>
    </xf>
    <xf numFmtId="0" fontId="0" fillId="0" borderId="6" xfId="19" applyBorder="1" applyAlignment="1">
      <alignment horizontal="center"/>
      <protection/>
    </xf>
    <xf numFmtId="4" fontId="0" fillId="0" borderId="6" xfId="19" applyNumberFormat="1" applyBorder="1" applyAlignment="1">
      <alignment horizontal="center"/>
      <protection/>
    </xf>
    <xf numFmtId="4" fontId="0" fillId="0" borderId="7" xfId="19" applyNumberFormat="1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0" fontId="0" fillId="0" borderId="9" xfId="19" applyFont="1" applyBorder="1">
      <alignment/>
      <protection/>
    </xf>
    <xf numFmtId="3" fontId="0" fillId="0" borderId="10" xfId="19" applyNumberFormat="1" applyBorder="1" applyAlignment="1">
      <alignment horizontal="center"/>
      <protection/>
    </xf>
    <xf numFmtId="0" fontId="0" fillId="0" borderId="7" xfId="19" applyBorder="1" applyAlignment="1">
      <alignment horizontal="center"/>
      <protection/>
    </xf>
    <xf numFmtId="4" fontId="0" fillId="0" borderId="11" xfId="19" applyNumberFormat="1" applyBorder="1" applyAlignment="1">
      <alignment horizontal="center"/>
      <protection/>
    </xf>
    <xf numFmtId="0" fontId="0" fillId="0" borderId="7" xfId="19" applyBorder="1">
      <alignment/>
      <protection/>
    </xf>
    <xf numFmtId="0" fontId="0" fillId="0" borderId="6" xfId="19" applyBorder="1">
      <alignment/>
      <protection/>
    </xf>
    <xf numFmtId="3" fontId="0" fillId="0" borderId="10" xfId="19" applyNumberFormat="1" applyBorder="1" applyAlignment="1">
      <alignment horizontal="center" vertical="center"/>
      <protection/>
    </xf>
    <xf numFmtId="3" fontId="0" fillId="0" borderId="10" xfId="19" applyNumberFormat="1" applyFont="1" applyBorder="1" applyAlignment="1">
      <alignment horizontal="center"/>
      <protection/>
    </xf>
    <xf numFmtId="0" fontId="0" fillId="0" borderId="9" xfId="19" applyBorder="1">
      <alignment/>
      <protection/>
    </xf>
    <xf numFmtId="4" fontId="0" fillId="0" borderId="6" xfId="19" applyNumberFormat="1" applyBorder="1">
      <alignment/>
      <protection/>
    </xf>
    <xf numFmtId="4" fontId="0" fillId="0" borderId="0" xfId="19" applyNumberFormat="1" applyBorder="1" applyAlignment="1">
      <alignment horizontal="center"/>
      <protection/>
    </xf>
    <xf numFmtId="3" fontId="0" fillId="0" borderId="12" xfId="19" applyNumberFormat="1" applyBorder="1">
      <alignment/>
      <protection/>
    </xf>
    <xf numFmtId="0" fontId="0" fillId="0" borderId="11" xfId="19" applyBorder="1">
      <alignment/>
      <protection/>
    </xf>
    <xf numFmtId="0" fontId="0" fillId="0" borderId="13" xfId="19" applyBorder="1">
      <alignment/>
      <protection/>
    </xf>
    <xf numFmtId="0" fontId="0" fillId="0" borderId="14" xfId="19" applyBorder="1">
      <alignment/>
      <protection/>
    </xf>
    <xf numFmtId="4" fontId="0" fillId="0" borderId="14" xfId="19" applyNumberFormat="1" applyBorder="1">
      <alignment/>
      <protection/>
    </xf>
    <xf numFmtId="3" fontId="0" fillId="0" borderId="14" xfId="19" applyNumberFormat="1" applyBorder="1">
      <alignment/>
      <protection/>
    </xf>
    <xf numFmtId="4" fontId="0" fillId="0" borderId="15" xfId="19" applyNumberFormat="1" applyBorder="1">
      <alignment/>
      <protection/>
    </xf>
    <xf numFmtId="0" fontId="0" fillId="0" borderId="14" xfId="19" applyBorder="1" applyAlignment="1">
      <alignment horizontal="center"/>
      <protection/>
    </xf>
    <xf numFmtId="0" fontId="0" fillId="0" borderId="16" xfId="19" applyBorder="1" applyAlignment="1">
      <alignment horizontal="center"/>
      <protection/>
    </xf>
    <xf numFmtId="0" fontId="3" fillId="0" borderId="17" xfId="19" applyFont="1" applyBorder="1">
      <alignment/>
      <protection/>
    </xf>
    <xf numFmtId="3" fontId="0" fillId="0" borderId="18" xfId="19" applyNumberFormat="1" applyBorder="1">
      <alignment/>
      <protection/>
    </xf>
    <xf numFmtId="0" fontId="0" fillId="0" borderId="19" xfId="19" applyBorder="1">
      <alignment/>
      <protection/>
    </xf>
    <xf numFmtId="3" fontId="0" fillId="2" borderId="20" xfId="19" applyNumberFormat="1" applyFill="1" applyBorder="1">
      <alignment/>
      <protection/>
    </xf>
    <xf numFmtId="164" fontId="0" fillId="0" borderId="2" xfId="19" applyNumberFormat="1" applyBorder="1">
      <alignment/>
      <protection/>
    </xf>
    <xf numFmtId="3" fontId="0" fillId="2" borderId="4" xfId="19" applyNumberFormat="1" applyFill="1" applyBorder="1">
      <alignment/>
      <protection/>
    </xf>
    <xf numFmtId="3" fontId="0" fillId="2" borderId="3" xfId="19" applyNumberFormat="1" applyFill="1" applyBorder="1">
      <alignment/>
      <protection/>
    </xf>
    <xf numFmtId="3" fontId="0" fillId="2" borderId="21" xfId="19" applyNumberFormat="1" applyFill="1" applyBorder="1">
      <alignment/>
      <protection/>
    </xf>
    <xf numFmtId="3" fontId="0" fillId="0" borderId="22" xfId="19" applyNumberFormat="1" applyBorder="1">
      <alignment/>
      <protection/>
    </xf>
    <xf numFmtId="0" fontId="3" fillId="0" borderId="23" xfId="19" applyFont="1" applyBorder="1">
      <alignment/>
      <protection/>
    </xf>
    <xf numFmtId="3" fontId="0" fillId="0" borderId="24" xfId="19" applyNumberFormat="1" applyBorder="1">
      <alignment/>
      <protection/>
    </xf>
    <xf numFmtId="0" fontId="0" fillId="0" borderId="10" xfId="19" applyBorder="1">
      <alignment/>
      <protection/>
    </xf>
    <xf numFmtId="3" fontId="0" fillId="2" borderId="25" xfId="19" applyNumberFormat="1" applyFill="1" applyBorder="1">
      <alignment/>
      <protection/>
    </xf>
    <xf numFmtId="164" fontId="0" fillId="0" borderId="26" xfId="19" applyNumberFormat="1" applyBorder="1">
      <alignment/>
      <protection/>
    </xf>
    <xf numFmtId="3" fontId="0" fillId="2" borderId="24" xfId="19" applyNumberFormat="1" applyFill="1" applyBorder="1">
      <alignment/>
      <protection/>
    </xf>
    <xf numFmtId="3" fontId="0" fillId="2" borderId="26" xfId="19" applyNumberFormat="1" applyFill="1" applyBorder="1">
      <alignment/>
      <protection/>
    </xf>
    <xf numFmtId="3" fontId="0" fillId="0" borderId="27" xfId="19" applyNumberFormat="1" applyBorder="1">
      <alignment/>
      <protection/>
    </xf>
    <xf numFmtId="3" fontId="0" fillId="0" borderId="28" xfId="19" applyNumberFormat="1" applyBorder="1">
      <alignment/>
      <protection/>
    </xf>
    <xf numFmtId="11" fontId="0" fillId="0" borderId="6" xfId="19" applyNumberFormat="1" applyBorder="1">
      <alignment/>
      <protection/>
    </xf>
    <xf numFmtId="165" fontId="0" fillId="0" borderId="10" xfId="19" applyNumberFormat="1" applyBorder="1">
      <alignment/>
      <protection/>
    </xf>
    <xf numFmtId="3" fontId="0" fillId="2" borderId="29" xfId="19" applyNumberFormat="1" applyFill="1" applyBorder="1">
      <alignment/>
      <protection/>
    </xf>
    <xf numFmtId="3" fontId="0" fillId="2" borderId="30" xfId="19" applyNumberFormat="1" applyFill="1" applyBorder="1">
      <alignment/>
      <protection/>
    </xf>
    <xf numFmtId="3" fontId="0" fillId="0" borderId="31" xfId="19" applyNumberFormat="1" applyBorder="1">
      <alignment/>
      <protection/>
    </xf>
    <xf numFmtId="166" fontId="0" fillId="0" borderId="10" xfId="19" applyNumberFormat="1" applyBorder="1">
      <alignment/>
      <protection/>
    </xf>
    <xf numFmtId="3" fontId="0" fillId="2" borderId="7" xfId="19" applyNumberFormat="1" applyFill="1" applyBorder="1">
      <alignment/>
      <protection/>
    </xf>
    <xf numFmtId="3" fontId="0" fillId="2" borderId="31" xfId="19" applyNumberFormat="1" applyFill="1" applyBorder="1">
      <alignment/>
      <protection/>
    </xf>
    <xf numFmtId="166" fontId="0" fillId="0" borderId="10" xfId="19" applyNumberFormat="1" applyFont="1" applyBorder="1">
      <alignment/>
      <protection/>
    </xf>
    <xf numFmtId="167" fontId="0" fillId="0" borderId="10" xfId="19" applyNumberFormat="1" applyBorder="1">
      <alignment/>
      <protection/>
    </xf>
    <xf numFmtId="164" fontId="0" fillId="0" borderId="10" xfId="19" applyNumberFormat="1" applyBorder="1">
      <alignment/>
      <protection/>
    </xf>
    <xf numFmtId="3" fontId="0" fillId="2" borderId="32" xfId="19" applyNumberFormat="1" applyFill="1" applyBorder="1">
      <alignment/>
      <protection/>
    </xf>
    <xf numFmtId="11" fontId="0" fillId="0" borderId="10" xfId="19" applyNumberFormat="1" applyBorder="1">
      <alignment/>
      <protection/>
    </xf>
    <xf numFmtId="0" fontId="3" fillId="0" borderId="33" xfId="19" applyFont="1" applyBorder="1">
      <alignment/>
      <protection/>
    </xf>
    <xf numFmtId="3" fontId="0" fillId="0" borderId="34" xfId="19" applyNumberFormat="1" applyBorder="1">
      <alignment/>
      <protection/>
    </xf>
    <xf numFmtId="11" fontId="0" fillId="0" borderId="12" xfId="19" applyNumberFormat="1" applyBorder="1">
      <alignment/>
      <protection/>
    </xf>
    <xf numFmtId="0" fontId="3" fillId="0" borderId="35" xfId="19" applyFont="1" applyBorder="1">
      <alignment/>
      <protection/>
    </xf>
    <xf numFmtId="3" fontId="0" fillId="0" borderId="36" xfId="19" applyNumberFormat="1" applyBorder="1">
      <alignment/>
      <protection/>
    </xf>
    <xf numFmtId="164" fontId="0" fillId="0" borderId="37" xfId="19" applyNumberFormat="1" applyBorder="1">
      <alignment/>
      <protection/>
    </xf>
    <xf numFmtId="3" fontId="0" fillId="2" borderId="38" xfId="19" applyNumberFormat="1" applyFill="1" applyBorder="1">
      <alignment/>
      <protection/>
    </xf>
    <xf numFmtId="3" fontId="0" fillId="2" borderId="39" xfId="19" applyNumberFormat="1" applyFill="1" applyBorder="1">
      <alignment/>
      <protection/>
    </xf>
    <xf numFmtId="3" fontId="0" fillId="0" borderId="40" xfId="19" applyNumberFormat="1" applyBorder="1">
      <alignment/>
      <protection/>
    </xf>
    <xf numFmtId="0" fontId="3" fillId="0" borderId="41" xfId="19" applyFont="1" applyBorder="1">
      <alignment/>
      <protection/>
    </xf>
    <xf numFmtId="3" fontId="0" fillId="0" borderId="19" xfId="19" applyNumberFormat="1" applyBorder="1">
      <alignment/>
      <protection/>
    </xf>
    <xf numFmtId="4" fontId="0" fillId="2" borderId="20" xfId="19" applyNumberFormat="1" applyFill="1" applyBorder="1">
      <alignment/>
      <protection/>
    </xf>
    <xf numFmtId="0" fontId="3" fillId="0" borderId="9" xfId="19" applyFont="1" applyBorder="1">
      <alignment/>
      <protection/>
    </xf>
    <xf numFmtId="3" fontId="0" fillId="0" borderId="10" xfId="19" applyNumberFormat="1" applyBorder="1">
      <alignment/>
      <protection/>
    </xf>
    <xf numFmtId="4" fontId="0" fillId="2" borderId="25" xfId="19" applyNumberFormat="1" applyFill="1" applyBorder="1">
      <alignment/>
      <protection/>
    </xf>
    <xf numFmtId="0" fontId="3" fillId="0" borderId="42" xfId="19" applyFont="1" applyBorder="1">
      <alignment/>
      <protection/>
    </xf>
    <xf numFmtId="3" fontId="0" fillId="0" borderId="37" xfId="19" applyNumberFormat="1" applyBorder="1">
      <alignment/>
      <protection/>
    </xf>
    <xf numFmtId="4" fontId="0" fillId="2" borderId="38" xfId="19" applyNumberFormat="1" applyFill="1" applyBorder="1">
      <alignment/>
      <protection/>
    </xf>
    <xf numFmtId="0" fontId="3" fillId="0" borderId="0" xfId="19" applyFont="1" applyBorder="1">
      <alignment/>
      <protection/>
    </xf>
    <xf numFmtId="0" fontId="0" fillId="0" borderId="0" xfId="19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164" fontId="0" fillId="0" borderId="0" xfId="19" applyNumberFormat="1" applyBorder="1">
      <alignment/>
      <protection/>
    </xf>
    <xf numFmtId="11" fontId="0" fillId="0" borderId="0" xfId="19" applyNumberFormat="1" applyBorder="1">
      <alignment/>
      <protection/>
    </xf>
    <xf numFmtId="168" fontId="0" fillId="2" borderId="25" xfId="19" applyNumberFormat="1" applyFill="1" applyBorder="1">
      <alignment/>
      <protection/>
    </xf>
    <xf numFmtId="3" fontId="0" fillId="3" borderId="10" xfId="19" applyNumberFormat="1" applyFill="1" applyBorder="1" applyAlignment="1">
      <alignment horizontal="center"/>
      <protection/>
    </xf>
    <xf numFmtId="169" fontId="0" fillId="2" borderId="8" xfId="19" applyNumberFormat="1" applyFill="1" applyBorder="1">
      <alignment/>
      <protection/>
    </xf>
    <xf numFmtId="0" fontId="3" fillId="0" borderId="9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vertical="top" wrapText="1"/>
      <protection/>
    </xf>
    <xf numFmtId="0" fontId="0" fillId="0" borderId="0" xfId="19" applyAlignment="1">
      <alignment vertical="top" wrapText="1"/>
      <protection/>
    </xf>
    <xf numFmtId="0" fontId="3" fillId="2" borderId="4" xfId="19" applyFont="1" applyFill="1" applyBorder="1" applyAlignment="1">
      <alignment horizontal="center" vertical="center" wrapText="1"/>
      <protection/>
    </xf>
    <xf numFmtId="0" fontId="0" fillId="2" borderId="8" xfId="19" applyFill="1" applyBorder="1" applyAlignment="1">
      <alignment horizontal="center" vertical="center" wrapText="1"/>
      <protection/>
    </xf>
    <xf numFmtId="0" fontId="0" fillId="2" borderId="16" xfId="19" applyFill="1" applyBorder="1" applyAlignment="1">
      <alignment horizontal="center" vertical="center" wrapText="1"/>
      <protection/>
    </xf>
    <xf numFmtId="4" fontId="3" fillId="2" borderId="1" xfId="19" applyNumberFormat="1" applyFont="1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0" fontId="0" fillId="2" borderId="13" xfId="19" applyFill="1" applyBorder="1" applyAlignment="1">
      <alignment horizontal="center" vertical="center" wrapText="1"/>
      <protection/>
    </xf>
    <xf numFmtId="0" fontId="3" fillId="2" borderId="21" xfId="19" applyFont="1" applyFill="1" applyBorder="1" applyAlignment="1">
      <alignment horizontal="center" vertical="center" wrapText="1"/>
      <protection/>
    </xf>
    <xf numFmtId="0" fontId="0" fillId="2" borderId="11" xfId="19" applyFill="1" applyBorder="1" applyAlignment="1">
      <alignment horizontal="center" vertical="center" wrapText="1"/>
      <protection/>
    </xf>
    <xf numFmtId="0" fontId="0" fillId="2" borderId="39" xfId="19" applyFill="1" applyBorder="1" applyAlignment="1">
      <alignment horizontal="center" vertical="center" wrapText="1"/>
      <protection/>
    </xf>
    <xf numFmtId="0" fontId="3" fillId="0" borderId="22" xfId="19" applyFont="1" applyBorder="1" applyAlignment="1">
      <alignment horizontal="center" vertical="center" wrapText="1"/>
      <protection/>
    </xf>
    <xf numFmtId="0" fontId="0" fillId="0" borderId="28" xfId="19" applyBorder="1" applyAlignment="1">
      <alignment horizontal="center" vertical="center" wrapText="1"/>
      <protection/>
    </xf>
    <xf numFmtId="0" fontId="0" fillId="0" borderId="40" xfId="19" applyBorder="1" applyAlignment="1">
      <alignment horizontal="center" vertical="center" wrapText="1"/>
      <protection/>
    </xf>
    <xf numFmtId="0" fontId="3" fillId="0" borderId="43" xfId="19" applyFont="1" applyBorder="1" applyAlignment="1">
      <alignment horizontal="center"/>
      <protection/>
    </xf>
    <xf numFmtId="0" fontId="0" fillId="0" borderId="44" xfId="19" applyBorder="1" applyAlignment="1">
      <alignment horizontal="center"/>
      <protection/>
    </xf>
    <xf numFmtId="0" fontId="0" fillId="0" borderId="45" xfId="19" applyBorder="1" applyAlignment="1">
      <alignment horizontal="center"/>
      <protection/>
    </xf>
    <xf numFmtId="0" fontId="0" fillId="0" borderId="2" xfId="19" applyBorder="1" applyAlignment="1">
      <alignment horizontal="center" vertical="top" wrapText="1"/>
      <protection/>
    </xf>
    <xf numFmtId="0" fontId="0" fillId="0" borderId="6" xfId="19" applyBorder="1" applyAlignment="1">
      <alignment horizontal="center" vertical="top" wrapText="1"/>
      <protection/>
    </xf>
    <xf numFmtId="3" fontId="0" fillId="0" borderId="2" xfId="19" applyNumberFormat="1" applyBorder="1" applyAlignment="1">
      <alignment horizontal="center" vertical="top" wrapText="1"/>
      <protection/>
    </xf>
    <xf numFmtId="0" fontId="0" fillId="0" borderId="46" xfId="19" applyBorder="1" applyAlignment="1">
      <alignment horizontal="center" vertical="top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0" fontId="0" fillId="0" borderId="5" xfId="19" applyBorder="1" applyAlignment="1">
      <alignment horizontal="center" vertical="center" wrapText="1"/>
      <protection/>
    </xf>
    <xf numFmtId="0" fontId="0" fillId="0" borderId="13" xfId="19" applyBorder="1" applyAlignment="1">
      <alignment horizontal="center" vertical="center" wrapText="1"/>
      <protection/>
    </xf>
    <xf numFmtId="0" fontId="3" fillId="0" borderId="2" xfId="19" applyFont="1" applyBorder="1" applyAlignment="1">
      <alignment horizontal="center" vertical="center" wrapText="1"/>
      <protection/>
    </xf>
    <xf numFmtId="0" fontId="0" fillId="0" borderId="6" xfId="19" applyBorder="1" applyAlignment="1">
      <alignment horizontal="center" vertical="center" wrapText="1"/>
      <protection/>
    </xf>
    <xf numFmtId="0" fontId="0" fillId="0" borderId="14" xfId="19" applyBorder="1" applyAlignment="1">
      <alignment horizontal="center" vertical="center" wrapText="1"/>
      <protection/>
    </xf>
    <xf numFmtId="4" fontId="3" fillId="2" borderId="4" xfId="19" applyNumberFormat="1" applyFont="1" applyFill="1" applyBorder="1" applyAlignment="1">
      <alignment horizontal="center" vertical="center" wrapText="1"/>
      <protection/>
    </xf>
    <xf numFmtId="3" fontId="3" fillId="0" borderId="3" xfId="19" applyNumberFormat="1" applyFont="1" applyBorder="1" applyAlignment="1">
      <alignment horizontal="center" vertical="center" wrapText="1"/>
      <protection/>
    </xf>
    <xf numFmtId="0" fontId="0" fillId="0" borderId="7" xfId="19" applyBorder="1" applyAlignment="1">
      <alignment horizontal="center" vertical="center" wrapText="1"/>
      <protection/>
    </xf>
    <xf numFmtId="0" fontId="0" fillId="0" borderId="15" xfId="19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FOE-Public Metrics Report-cumulativ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ps%20energy%20team\Energy%20Team%20W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 List"/>
      <sheetName val="Project Prioritization"/>
      <sheetName val="Project &quot;Pipeline&quot;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Enviro Data"/>
      <sheetName val="Cost of Water"/>
      <sheetName val="Utility Data"/>
      <sheetName val="Ranking Criteria"/>
    </sheetNames>
    <sheetDataSet>
      <sheetData sheetId="1">
        <row r="22">
          <cell r="M22">
            <v>0</v>
          </cell>
          <cell r="O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workbookViewId="0" topLeftCell="A1">
      <selection activeCell="A1" sqref="A1:K48"/>
    </sheetView>
  </sheetViews>
  <sheetFormatPr defaultColWidth="9.140625" defaultRowHeight="12.75"/>
  <cols>
    <col min="1" max="1" width="22.140625" style="2" customWidth="1"/>
    <col min="2" max="2" width="9.8515625" style="2" customWidth="1"/>
    <col min="3" max="3" width="11.140625" style="2" customWidth="1"/>
    <col min="4" max="4" width="15.7109375" style="6" customWidth="1"/>
    <col min="5" max="5" width="19.8515625" style="6" customWidth="1"/>
    <col min="6" max="6" width="9.28125" style="4" customWidth="1"/>
    <col min="7" max="7" width="13.00390625" style="2" customWidth="1"/>
    <col min="8" max="8" width="13.57421875" style="2" customWidth="1"/>
    <col min="9" max="9" width="11.7109375" style="6" customWidth="1"/>
    <col min="10" max="10" width="11.8515625" style="2" customWidth="1"/>
    <col min="11" max="11" width="15.7109375" style="2" customWidth="1"/>
    <col min="12" max="16384" width="9.140625" style="2" customWidth="1"/>
  </cols>
  <sheetData>
    <row r="1" spans="1:7" ht="18.75" thickBot="1">
      <c r="A1" s="1" t="s">
        <v>0</v>
      </c>
      <c r="D1" s="3"/>
      <c r="E1" s="3"/>
      <c r="G1" s="5"/>
    </row>
    <row r="2" spans="1:11" ht="13.5" thickBot="1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ht="12.75">
      <c r="A3" s="10"/>
      <c r="B3" s="115" t="s">
        <v>2</v>
      </c>
      <c r="C3" s="11"/>
      <c r="D3" s="12"/>
      <c r="E3" s="12"/>
      <c r="F3" s="117" t="s">
        <v>3</v>
      </c>
      <c r="G3" s="11"/>
      <c r="H3" s="13"/>
      <c r="I3" s="12"/>
      <c r="J3" s="11"/>
      <c r="K3" s="14"/>
    </row>
    <row r="4" spans="1:11" ht="12.75">
      <c r="A4" s="15"/>
      <c r="B4" s="116"/>
      <c r="C4" s="16"/>
      <c r="D4" s="17"/>
      <c r="E4" s="17"/>
      <c r="F4" s="116"/>
      <c r="G4" s="16"/>
      <c r="H4" s="16"/>
      <c r="I4" s="18"/>
      <c r="J4" s="16"/>
      <c r="K4" s="19"/>
    </row>
    <row r="5" spans="1:11" ht="12.75">
      <c r="A5" s="15"/>
      <c r="B5" s="116"/>
      <c r="C5" s="16"/>
      <c r="D5" s="17"/>
      <c r="E5" s="17"/>
      <c r="F5" s="118"/>
      <c r="G5" s="16"/>
      <c r="H5" s="16"/>
      <c r="I5" s="18"/>
      <c r="J5" s="16"/>
      <c r="K5" s="19"/>
    </row>
    <row r="6" spans="1:11" ht="12.75">
      <c r="A6" s="20"/>
      <c r="B6" s="21">
        <f>'[1]Project Prioritization'!M22</f>
        <v>0</v>
      </c>
      <c r="C6" s="22"/>
      <c r="D6" s="23"/>
      <c r="E6" s="23"/>
      <c r="F6" s="21">
        <f>'[1]Project Prioritization'!O22</f>
        <v>0</v>
      </c>
      <c r="G6" s="16"/>
      <c r="H6" s="16"/>
      <c r="I6" s="18"/>
      <c r="J6" s="16"/>
      <c r="K6" s="19"/>
    </row>
    <row r="7" spans="1:11" ht="12.75">
      <c r="A7" s="20"/>
      <c r="B7" s="21">
        <v>0</v>
      </c>
      <c r="C7" s="24"/>
      <c r="D7" s="23"/>
      <c r="E7" s="23"/>
      <c r="F7" s="21">
        <v>0</v>
      </c>
      <c r="G7" s="25"/>
      <c r="H7" s="16"/>
      <c r="I7" s="18"/>
      <c r="J7" s="16"/>
      <c r="K7" s="19"/>
    </row>
    <row r="8" spans="1:11" ht="12.75" customHeight="1">
      <c r="A8" s="20"/>
      <c r="B8" s="26">
        <v>0</v>
      </c>
      <c r="C8" s="24"/>
      <c r="D8" s="23"/>
      <c r="E8" s="23"/>
      <c r="F8" s="27">
        <v>0</v>
      </c>
      <c r="G8" s="25"/>
      <c r="H8" s="25"/>
      <c r="I8" s="18"/>
      <c r="J8" s="16"/>
      <c r="K8" s="19"/>
    </row>
    <row r="9" spans="1:11" ht="12.75">
      <c r="A9" s="28" t="s">
        <v>4</v>
      </c>
      <c r="B9" s="95">
        <v>1100000</v>
      </c>
      <c r="C9" s="25"/>
      <c r="D9" s="29"/>
      <c r="E9" s="8"/>
      <c r="F9" s="95">
        <v>-10000</v>
      </c>
      <c r="G9" s="25"/>
      <c r="H9" s="25"/>
      <c r="I9" s="30"/>
      <c r="J9" s="16"/>
      <c r="K9" s="22"/>
    </row>
    <row r="10" spans="1:11" ht="13.5" customHeight="1">
      <c r="A10" s="15"/>
      <c r="B10" s="25"/>
      <c r="C10" s="25"/>
      <c r="D10" s="29"/>
      <c r="E10" s="29"/>
      <c r="F10" s="31"/>
      <c r="G10" s="25"/>
      <c r="H10" s="32"/>
      <c r="I10" s="29"/>
      <c r="J10" s="22">
        <v>10</v>
      </c>
      <c r="K10" s="19"/>
    </row>
    <row r="11" spans="1:11" ht="11.25" customHeight="1" thickBot="1">
      <c r="A11" s="33"/>
      <c r="B11" s="34"/>
      <c r="C11" s="34"/>
      <c r="D11" s="35"/>
      <c r="E11" s="35"/>
      <c r="F11" s="36"/>
      <c r="G11" s="34"/>
      <c r="H11" s="34"/>
      <c r="I11" s="37"/>
      <c r="J11" s="38" t="s">
        <v>5</v>
      </c>
      <c r="K11" s="39"/>
    </row>
    <row r="12" spans="1:12" ht="15" customHeight="1">
      <c r="A12" s="109" t="s">
        <v>6</v>
      </c>
      <c r="B12" s="119" t="s">
        <v>7</v>
      </c>
      <c r="C12" s="122" t="s">
        <v>8</v>
      </c>
      <c r="D12" s="125" t="s">
        <v>9</v>
      </c>
      <c r="E12" s="119" t="s">
        <v>10</v>
      </c>
      <c r="F12" s="126" t="s">
        <v>3</v>
      </c>
      <c r="G12" s="122" t="s">
        <v>11</v>
      </c>
      <c r="H12" s="100" t="s">
        <v>12</v>
      </c>
      <c r="I12" s="103" t="s">
        <v>13</v>
      </c>
      <c r="J12" s="106" t="s">
        <v>14</v>
      </c>
      <c r="K12" s="109"/>
      <c r="L12" s="97"/>
    </row>
    <row r="13" spans="1:12" ht="12.75">
      <c r="A13" s="110"/>
      <c r="B13" s="120"/>
      <c r="C13" s="123"/>
      <c r="D13" s="101"/>
      <c r="E13" s="120"/>
      <c r="F13" s="127"/>
      <c r="G13" s="123"/>
      <c r="H13" s="101"/>
      <c r="I13" s="104"/>
      <c r="J13" s="107"/>
      <c r="K13" s="110"/>
      <c r="L13" s="97"/>
    </row>
    <row r="14" spans="1:12" ht="12.75">
      <c r="A14" s="110"/>
      <c r="B14" s="120"/>
      <c r="C14" s="123"/>
      <c r="D14" s="101"/>
      <c r="E14" s="120"/>
      <c r="F14" s="127"/>
      <c r="G14" s="123"/>
      <c r="H14" s="101"/>
      <c r="I14" s="104"/>
      <c r="J14" s="107"/>
      <c r="K14" s="110"/>
      <c r="L14" s="97"/>
    </row>
    <row r="15" spans="1:12" ht="24" customHeight="1" thickBot="1">
      <c r="A15" s="111"/>
      <c r="B15" s="121"/>
      <c r="C15" s="124"/>
      <c r="D15" s="102"/>
      <c r="E15" s="121"/>
      <c r="F15" s="128"/>
      <c r="G15" s="124"/>
      <c r="H15" s="102"/>
      <c r="I15" s="105"/>
      <c r="J15" s="108"/>
      <c r="K15" s="111"/>
      <c r="L15" s="97"/>
    </row>
    <row r="16" spans="1:11" ht="12.75">
      <c r="A16" s="40" t="s">
        <v>15</v>
      </c>
      <c r="B16" s="41">
        <f>+$B$9</f>
        <v>1100000</v>
      </c>
      <c r="C16" s="42">
        <v>2.4</v>
      </c>
      <c r="D16" s="43">
        <f>+B16*C16</f>
        <v>2640000</v>
      </c>
      <c r="E16" s="40" t="s">
        <v>16</v>
      </c>
      <c r="F16" s="41">
        <f>+$F$9</f>
        <v>-10000</v>
      </c>
      <c r="G16" s="44">
        <v>11.708</v>
      </c>
      <c r="H16" s="45">
        <f>+F16*G16</f>
        <v>-117080</v>
      </c>
      <c r="I16" s="46">
        <f aca="true" t="shared" si="0" ref="I16:I30">+D16+H16</f>
        <v>2522920</v>
      </c>
      <c r="J16" s="47">
        <f aca="true" t="shared" si="1" ref="J16:J25">+I16*$J$10</f>
        <v>25229200</v>
      </c>
      <c r="K16" s="48"/>
    </row>
    <row r="17" spans="1:11" ht="12.75">
      <c r="A17" s="49" t="s">
        <v>17</v>
      </c>
      <c r="B17" s="50">
        <f>+$B$9</f>
        <v>1100000</v>
      </c>
      <c r="C17" s="51">
        <v>0.0064</v>
      </c>
      <c r="D17" s="52">
        <f>+B17*C17</f>
        <v>7040</v>
      </c>
      <c r="E17" s="49" t="s">
        <v>18</v>
      </c>
      <c r="F17" s="50">
        <f>+$F$9</f>
        <v>-10000</v>
      </c>
      <c r="G17" s="53">
        <v>0.01</v>
      </c>
      <c r="H17" s="52">
        <f>+F17*G17</f>
        <v>-100</v>
      </c>
      <c r="I17" s="54">
        <f t="shared" si="0"/>
        <v>6940</v>
      </c>
      <c r="J17" s="55">
        <f t="shared" si="1"/>
        <v>69400</v>
      </c>
      <c r="K17" s="56"/>
    </row>
    <row r="18" spans="1:11" ht="12.75">
      <c r="A18" s="49" t="s">
        <v>19</v>
      </c>
      <c r="B18" s="50">
        <f>+$B$9</f>
        <v>1100000</v>
      </c>
      <c r="C18" s="51">
        <v>0.0108</v>
      </c>
      <c r="D18" s="52">
        <f>+B18*C18</f>
        <v>11880</v>
      </c>
      <c r="E18" s="49" t="s">
        <v>19</v>
      </c>
      <c r="F18" s="50">
        <f>+$F$9</f>
        <v>-10000</v>
      </c>
      <c r="G18" s="53">
        <v>6E-05</v>
      </c>
      <c r="H18" s="52">
        <f>+F18*G18</f>
        <v>-0.6</v>
      </c>
      <c r="I18" s="54">
        <f t="shared" si="0"/>
        <v>11879.4</v>
      </c>
      <c r="J18" s="55">
        <f t="shared" si="1"/>
        <v>118794</v>
      </c>
      <c r="K18" s="57"/>
    </row>
    <row r="19" spans="1:11" ht="12.75">
      <c r="A19" s="49" t="s">
        <v>20</v>
      </c>
      <c r="B19" s="50">
        <f>+$B$9</f>
        <v>1100000</v>
      </c>
      <c r="C19" s="58">
        <v>3.73E-08</v>
      </c>
      <c r="D19" s="96">
        <f>+B19*C19</f>
        <v>0.041030000000000004</v>
      </c>
      <c r="E19" s="49" t="s">
        <v>20</v>
      </c>
      <c r="F19" s="50">
        <v>0</v>
      </c>
      <c r="G19" s="53">
        <v>0</v>
      </c>
      <c r="H19" s="52">
        <f>+F19*G19</f>
        <v>0</v>
      </c>
      <c r="I19" s="54">
        <f t="shared" si="0"/>
        <v>0.041030000000000004</v>
      </c>
      <c r="J19" s="55">
        <f t="shared" si="1"/>
        <v>0.41030000000000005</v>
      </c>
      <c r="K19" s="56"/>
    </row>
    <row r="20" spans="1:11" ht="12.75">
      <c r="A20" s="49" t="s">
        <v>21</v>
      </c>
      <c r="B20" s="50">
        <f>+$B$9</f>
        <v>1100000</v>
      </c>
      <c r="C20" s="59">
        <v>9960</v>
      </c>
      <c r="D20" s="52">
        <f>B20/C20</f>
        <v>110.4417670682731</v>
      </c>
      <c r="E20" s="49" t="s">
        <v>22</v>
      </c>
      <c r="F20" s="50">
        <f>+$F$9</f>
        <v>-10000</v>
      </c>
      <c r="G20" s="59">
        <v>973</v>
      </c>
      <c r="H20" s="60">
        <f>+F20/G20</f>
        <v>-10.277492291880781</v>
      </c>
      <c r="I20" s="54">
        <f t="shared" si="0"/>
        <v>100.16427477639232</v>
      </c>
      <c r="J20" s="61">
        <f t="shared" si="1"/>
        <v>1001.6427477639231</v>
      </c>
      <c r="K20" s="62"/>
    </row>
    <row r="21" spans="1:11" ht="12.75">
      <c r="A21" s="49" t="s">
        <v>23</v>
      </c>
      <c r="B21" s="50">
        <f>+$B$6</f>
        <v>0</v>
      </c>
      <c r="C21" s="63">
        <v>0.0847</v>
      </c>
      <c r="D21" s="52">
        <f aca="true" t="shared" si="2" ref="D21:D30">+B21*C21</f>
        <v>0</v>
      </c>
      <c r="E21" s="49" t="s">
        <v>24</v>
      </c>
      <c r="F21" s="50">
        <f>+$F$6</f>
        <v>0</v>
      </c>
      <c r="G21" s="63">
        <v>0.8537</v>
      </c>
      <c r="H21" s="52">
        <f aca="true" t="shared" si="3" ref="H21:H26">+F21*G21</f>
        <v>0</v>
      </c>
      <c r="I21" s="64">
        <f t="shared" si="0"/>
        <v>0</v>
      </c>
      <c r="J21" s="61">
        <f t="shared" si="1"/>
        <v>0</v>
      </c>
      <c r="K21" s="65"/>
    </row>
    <row r="22" spans="1:11" ht="12.75">
      <c r="A22" s="49" t="s">
        <v>25</v>
      </c>
      <c r="B22" s="50">
        <f>+$B$7</f>
        <v>0</v>
      </c>
      <c r="C22" s="63">
        <v>0.054</v>
      </c>
      <c r="D22" s="52">
        <f t="shared" si="2"/>
        <v>0</v>
      </c>
      <c r="E22" s="49" t="s">
        <v>26</v>
      </c>
      <c r="F22" s="50">
        <f>+$F$7</f>
        <v>0</v>
      </c>
      <c r="G22" s="63">
        <v>0.5834</v>
      </c>
      <c r="H22" s="52">
        <f t="shared" si="3"/>
        <v>0</v>
      </c>
      <c r="I22" s="54">
        <f t="shared" si="0"/>
        <v>0</v>
      </c>
      <c r="J22" s="61">
        <f t="shared" si="1"/>
        <v>0</v>
      </c>
      <c r="K22" s="65"/>
    </row>
    <row r="23" spans="1:11" ht="12.75">
      <c r="A23" s="49" t="s">
        <v>27</v>
      </c>
      <c r="B23" s="50">
        <f>B8</f>
        <v>0</v>
      </c>
      <c r="C23" s="63">
        <v>0.0847</v>
      </c>
      <c r="D23" s="52">
        <f t="shared" si="2"/>
        <v>0</v>
      </c>
      <c r="E23" s="49" t="s">
        <v>27</v>
      </c>
      <c r="F23" s="50">
        <f>F8</f>
        <v>0</v>
      </c>
      <c r="G23" s="66">
        <v>0.8537</v>
      </c>
      <c r="H23" s="52">
        <f t="shared" si="3"/>
        <v>0</v>
      </c>
      <c r="I23" s="54">
        <f t="shared" si="0"/>
        <v>0</v>
      </c>
      <c r="J23" s="61">
        <f t="shared" si="1"/>
        <v>0</v>
      </c>
      <c r="K23" s="65"/>
    </row>
    <row r="24" spans="1:11" ht="12.75">
      <c r="A24" s="49" t="s">
        <v>28</v>
      </c>
      <c r="B24" s="50">
        <f aca="true" t="shared" si="4" ref="B24:B30">+$B$9</f>
        <v>1100000</v>
      </c>
      <c r="C24" s="67">
        <v>0.0005</v>
      </c>
      <c r="D24" s="52">
        <f t="shared" si="2"/>
        <v>550</v>
      </c>
      <c r="E24" s="49" t="s">
        <v>29</v>
      </c>
      <c r="F24" s="50">
        <v>0</v>
      </c>
      <c r="G24" s="68">
        <v>0</v>
      </c>
      <c r="H24" s="52">
        <f t="shared" si="3"/>
        <v>0</v>
      </c>
      <c r="I24" s="64">
        <f t="shared" si="0"/>
        <v>550</v>
      </c>
      <c r="J24" s="61">
        <f t="shared" si="1"/>
        <v>5500</v>
      </c>
      <c r="K24" s="62"/>
    </row>
    <row r="25" spans="1:11" ht="12.75">
      <c r="A25" s="49" t="s">
        <v>30</v>
      </c>
      <c r="B25" s="50">
        <f t="shared" si="4"/>
        <v>1100000</v>
      </c>
      <c r="C25" s="67">
        <v>5E-06</v>
      </c>
      <c r="D25" s="94">
        <f t="shared" si="2"/>
        <v>5.500000000000001</v>
      </c>
      <c r="E25" s="49" t="s">
        <v>31</v>
      </c>
      <c r="F25" s="50">
        <v>0</v>
      </c>
      <c r="G25" s="68">
        <v>0</v>
      </c>
      <c r="H25" s="69">
        <f t="shared" si="3"/>
        <v>0</v>
      </c>
      <c r="I25" s="54">
        <f t="shared" si="0"/>
        <v>5.500000000000001</v>
      </c>
      <c r="J25" s="61">
        <f t="shared" si="1"/>
        <v>55.00000000000001</v>
      </c>
      <c r="K25" s="62"/>
    </row>
    <row r="26" spans="1:11" ht="12.75">
      <c r="A26" s="49" t="s">
        <v>32</v>
      </c>
      <c r="B26" s="50">
        <f t="shared" si="4"/>
        <v>1100000</v>
      </c>
      <c r="C26" s="70">
        <f>630/141377541</f>
        <v>4.456153329191091E-06</v>
      </c>
      <c r="D26" s="52">
        <f t="shared" si="2"/>
        <v>4.9017686621102</v>
      </c>
      <c r="E26" s="49" t="s">
        <v>33</v>
      </c>
      <c r="F26" s="50">
        <f>+$F$9</f>
        <v>-10000</v>
      </c>
      <c r="G26" s="53">
        <v>0</v>
      </c>
      <c r="H26" s="52">
        <f t="shared" si="3"/>
        <v>0</v>
      </c>
      <c r="I26" s="54">
        <f t="shared" si="0"/>
        <v>4.9017686621102</v>
      </c>
      <c r="J26" s="61">
        <f>I26*30.0889</f>
        <v>147.4888270973676</v>
      </c>
      <c r="K26" s="62"/>
    </row>
    <row r="27" spans="1:11" ht="12.75">
      <c r="A27" s="49" t="s">
        <v>34</v>
      </c>
      <c r="B27" s="50">
        <f t="shared" si="4"/>
        <v>1100000</v>
      </c>
      <c r="C27" s="70">
        <f>11000000/141377541</f>
        <v>0.077805851779527</v>
      </c>
      <c r="D27" s="52">
        <f t="shared" si="2"/>
        <v>85586.43695747969</v>
      </c>
      <c r="E27" s="49" t="s">
        <v>34</v>
      </c>
      <c r="F27" s="50">
        <f>+$F$9</f>
        <v>-10000</v>
      </c>
      <c r="G27" s="53">
        <v>0</v>
      </c>
      <c r="H27" s="52">
        <v>0</v>
      </c>
      <c r="I27" s="54">
        <f t="shared" si="0"/>
        <v>85586.43695747969</v>
      </c>
      <c r="J27" s="61">
        <f>I27*70.8182</f>
        <v>6061077.409742189</v>
      </c>
      <c r="K27" s="62"/>
    </row>
    <row r="28" spans="1:11" ht="12.75">
      <c r="A28" s="49" t="s">
        <v>35</v>
      </c>
      <c r="B28" s="50">
        <f t="shared" si="4"/>
        <v>1100000</v>
      </c>
      <c r="C28" s="70">
        <f>46000000/141377541</f>
        <v>0.3253699256234765</v>
      </c>
      <c r="D28" s="52">
        <f t="shared" si="2"/>
        <v>357906.9181858241</v>
      </c>
      <c r="E28" s="49" t="s">
        <v>35</v>
      </c>
      <c r="F28" s="50">
        <f>+$F$9</f>
        <v>-10000</v>
      </c>
      <c r="G28" s="68">
        <v>0</v>
      </c>
      <c r="H28" s="60">
        <v>0</v>
      </c>
      <c r="I28" s="54">
        <f t="shared" si="0"/>
        <v>357906.9181858241</v>
      </c>
      <c r="J28" s="61">
        <f>I28*32.2391</f>
        <v>11538596.926084602</v>
      </c>
      <c r="K28" s="62"/>
    </row>
    <row r="29" spans="1:11" ht="12.75">
      <c r="A29" s="49" t="s">
        <v>36</v>
      </c>
      <c r="B29" s="50">
        <f t="shared" si="4"/>
        <v>1100000</v>
      </c>
      <c r="C29" s="70">
        <v>0.0012</v>
      </c>
      <c r="D29" s="52">
        <f t="shared" si="2"/>
        <v>1319.9999999999998</v>
      </c>
      <c r="E29" s="49" t="s">
        <v>36</v>
      </c>
      <c r="F29" s="50">
        <f>+$F$9</f>
        <v>-10000</v>
      </c>
      <c r="G29" s="68">
        <v>0</v>
      </c>
      <c r="H29" s="52">
        <f>+F29*G29</f>
        <v>0</v>
      </c>
      <c r="I29" s="54">
        <f t="shared" si="0"/>
        <v>1319.9999999999998</v>
      </c>
      <c r="J29" s="61">
        <f>+I29*$J$10</f>
        <v>13199.999999999998</v>
      </c>
      <c r="K29" s="62"/>
    </row>
    <row r="30" spans="1:11" ht="12.75">
      <c r="A30" s="49" t="s">
        <v>37</v>
      </c>
      <c r="B30" s="50">
        <f t="shared" si="4"/>
        <v>1100000</v>
      </c>
      <c r="C30" s="70">
        <v>0.0019655</v>
      </c>
      <c r="D30" s="52">
        <f t="shared" si="2"/>
        <v>2162.0499999999997</v>
      </c>
      <c r="E30" s="49" t="s">
        <v>38</v>
      </c>
      <c r="F30" s="50">
        <f>+$F$9</f>
        <v>-10000</v>
      </c>
      <c r="G30" s="68">
        <v>0.0172413</v>
      </c>
      <c r="H30" s="52">
        <f>+F30*G30</f>
        <v>-172.413</v>
      </c>
      <c r="I30" s="54">
        <f t="shared" si="0"/>
        <v>1989.6369999999997</v>
      </c>
      <c r="J30" s="61">
        <f>+I30*$J$10</f>
        <v>19896.369999999995</v>
      </c>
      <c r="K30" s="62"/>
    </row>
    <row r="31" spans="1:11" ht="13.5" thickBot="1">
      <c r="A31" s="71"/>
      <c r="B31" s="72"/>
      <c r="C31" s="73"/>
      <c r="D31" s="69"/>
      <c r="E31" s="74"/>
      <c r="F31" s="75"/>
      <c r="G31" s="76"/>
      <c r="H31" s="77"/>
      <c r="I31" s="54"/>
      <c r="J31" s="78"/>
      <c r="K31" s="79"/>
    </row>
    <row r="32" spans="1:11" ht="6.75" customHeight="1">
      <c r="A32" s="80"/>
      <c r="B32" s="81"/>
      <c r="C32" s="81"/>
      <c r="D32" s="82"/>
      <c r="E32" s="8"/>
      <c r="F32" s="9"/>
      <c r="G32" s="7"/>
      <c r="H32" s="7"/>
      <c r="I32" s="8"/>
      <c r="J32" s="7"/>
      <c r="K32" s="7"/>
    </row>
    <row r="33" spans="1:11" ht="5.25" customHeight="1">
      <c r="A33" s="83"/>
      <c r="B33" s="84"/>
      <c r="C33" s="84"/>
      <c r="D33" s="85"/>
      <c r="E33" s="8"/>
      <c r="F33" s="9"/>
      <c r="G33" s="7"/>
      <c r="H33" s="7"/>
      <c r="I33" s="8"/>
      <c r="J33" s="7"/>
      <c r="K33" s="7"/>
    </row>
    <row r="34" spans="1:11" ht="6" customHeight="1">
      <c r="A34" s="83"/>
      <c r="B34" s="84"/>
      <c r="C34" s="84"/>
      <c r="D34" s="85"/>
      <c r="E34" s="8"/>
      <c r="F34" s="9"/>
      <c r="G34" s="7"/>
      <c r="H34" s="7"/>
      <c r="I34" s="8"/>
      <c r="J34" s="7"/>
      <c r="K34" s="7"/>
    </row>
    <row r="35" spans="1:11" ht="4.5" customHeight="1">
      <c r="A35" s="83"/>
      <c r="B35" s="84"/>
      <c r="C35" s="84"/>
      <c r="D35" s="85"/>
      <c r="E35" s="8"/>
      <c r="F35" s="9"/>
      <c r="G35" s="7"/>
      <c r="H35" s="7"/>
      <c r="I35" s="8"/>
      <c r="J35" s="7"/>
      <c r="K35" s="7"/>
    </row>
    <row r="36" spans="1:11" ht="3.75" customHeight="1" thickBot="1">
      <c r="A36" s="86"/>
      <c r="B36" s="87"/>
      <c r="C36" s="87"/>
      <c r="D36" s="88"/>
      <c r="E36" s="8"/>
      <c r="F36" s="9"/>
      <c r="G36" s="7"/>
      <c r="H36" s="7"/>
      <c r="I36" s="8"/>
      <c r="J36" s="7"/>
      <c r="K36" s="7"/>
    </row>
    <row r="37" spans="1:11" ht="12.75">
      <c r="A37" s="89" t="s">
        <v>45</v>
      </c>
      <c r="B37" s="9"/>
      <c r="C37" s="9"/>
      <c r="D37" s="8"/>
      <c r="E37" s="8"/>
      <c r="F37" s="9"/>
      <c r="G37" s="7"/>
      <c r="H37" s="7"/>
      <c r="I37" s="8"/>
      <c r="J37" s="7"/>
      <c r="K37" s="7"/>
    </row>
    <row r="38" spans="1:11" ht="12.75">
      <c r="A38" s="89" t="s">
        <v>39</v>
      </c>
      <c r="B38" s="9"/>
      <c r="C38" s="9"/>
      <c r="D38" s="8"/>
      <c r="E38" s="8"/>
      <c r="F38" s="9"/>
      <c r="G38" s="7"/>
      <c r="H38" s="7"/>
      <c r="I38" s="8"/>
      <c r="J38" s="7"/>
      <c r="K38" s="7"/>
    </row>
    <row r="39" spans="1:11" ht="12.75">
      <c r="A39" s="89" t="s">
        <v>40</v>
      </c>
      <c r="B39" s="9"/>
      <c r="C39" s="9"/>
      <c r="D39" s="8"/>
      <c r="E39" s="8"/>
      <c r="F39" s="9"/>
      <c r="G39" s="7"/>
      <c r="H39" s="7"/>
      <c r="I39" s="8"/>
      <c r="J39" s="7"/>
      <c r="K39" s="7"/>
    </row>
    <row r="40" spans="1:11" ht="12.75">
      <c r="A40" s="89" t="s">
        <v>41</v>
      </c>
      <c r="B40" s="7"/>
      <c r="C40" s="7"/>
      <c r="D40" s="8"/>
      <c r="E40" s="8"/>
      <c r="F40" s="9"/>
      <c r="G40" s="7"/>
      <c r="H40" s="7"/>
      <c r="I40" s="8"/>
      <c r="J40" s="7"/>
      <c r="K40" s="7"/>
    </row>
    <row r="41" spans="1:11" ht="12.75">
      <c r="A41" s="89" t="s">
        <v>42</v>
      </c>
      <c r="B41" s="7"/>
      <c r="C41" s="7"/>
      <c r="D41" s="8"/>
      <c r="E41" s="8"/>
      <c r="F41" s="9"/>
      <c r="G41" s="7"/>
      <c r="H41" s="7"/>
      <c r="I41" s="8"/>
      <c r="J41" s="7"/>
      <c r="K41" s="7"/>
    </row>
    <row r="42" spans="1:11" ht="12.75">
      <c r="A42" s="98" t="s">
        <v>43</v>
      </c>
      <c r="B42" s="99"/>
      <c r="C42" s="99"/>
      <c r="D42" s="99"/>
      <c r="E42" s="99"/>
      <c r="F42" s="99"/>
      <c r="G42" s="7"/>
      <c r="H42" s="7"/>
      <c r="I42" s="8"/>
      <c r="J42" s="7"/>
      <c r="K42" s="7"/>
    </row>
    <row r="43" spans="1:11" ht="12.75">
      <c r="A43" s="99"/>
      <c r="B43" s="99"/>
      <c r="C43" s="99"/>
      <c r="D43" s="99"/>
      <c r="E43" s="99"/>
      <c r="F43" s="99"/>
      <c r="G43" s="7"/>
      <c r="H43" s="7"/>
      <c r="I43" s="8"/>
      <c r="J43" s="7"/>
      <c r="K43" s="7"/>
    </row>
    <row r="44" spans="1:11" ht="12.75">
      <c r="A44" s="99"/>
      <c r="B44" s="99"/>
      <c r="C44" s="99"/>
      <c r="D44" s="99"/>
      <c r="E44" s="99"/>
      <c r="F44" s="99"/>
      <c r="G44" s="7"/>
      <c r="H44" s="7"/>
      <c r="I44" s="8"/>
      <c r="J44" s="7"/>
      <c r="K44" s="7"/>
    </row>
    <row r="45" spans="1:11" ht="12.75">
      <c r="A45" s="99"/>
      <c r="B45" s="99"/>
      <c r="C45" s="99"/>
      <c r="D45" s="99"/>
      <c r="E45" s="99"/>
      <c r="F45" s="99"/>
      <c r="G45" s="7"/>
      <c r="H45" s="7"/>
      <c r="I45" s="8"/>
      <c r="J45" s="7"/>
      <c r="K45" s="7"/>
    </row>
    <row r="46" spans="1:11" ht="12.75">
      <c r="A46" s="89" t="s">
        <v>44</v>
      </c>
      <c r="B46" s="7"/>
      <c r="C46" s="7"/>
      <c r="D46" s="8"/>
      <c r="E46" s="8"/>
      <c r="F46" s="9"/>
      <c r="G46" s="7"/>
      <c r="H46" s="7"/>
      <c r="I46" s="8"/>
      <c r="J46" s="7"/>
      <c r="K46" s="7"/>
    </row>
    <row r="47" spans="1:11" ht="12.75">
      <c r="A47" s="98"/>
      <c r="B47" s="99"/>
      <c r="C47" s="99"/>
      <c r="D47" s="99"/>
      <c r="E47" s="99"/>
      <c r="F47" s="99"/>
      <c r="G47" s="7"/>
      <c r="H47" s="7"/>
      <c r="I47" s="8"/>
      <c r="J47" s="7"/>
      <c r="K47" s="7"/>
    </row>
    <row r="48" spans="1:11" ht="12.75">
      <c r="A48" s="99"/>
      <c r="B48" s="99"/>
      <c r="C48" s="99"/>
      <c r="D48" s="99"/>
      <c r="E48" s="99"/>
      <c r="F48" s="99"/>
      <c r="G48" s="7"/>
      <c r="H48" s="7"/>
      <c r="I48" s="8"/>
      <c r="J48" s="7"/>
      <c r="K48" s="7"/>
    </row>
    <row r="49" spans="1:11" ht="12.75">
      <c r="A49" s="98"/>
      <c r="B49" s="99"/>
      <c r="C49" s="99"/>
      <c r="D49" s="99"/>
      <c r="E49" s="99"/>
      <c r="F49" s="99"/>
      <c r="G49" s="7"/>
      <c r="H49" s="7"/>
      <c r="I49" s="8"/>
      <c r="J49" s="7"/>
      <c r="K49" s="7"/>
    </row>
    <row r="50" spans="1:11" ht="12.75">
      <c r="A50" s="99"/>
      <c r="B50" s="99"/>
      <c r="C50" s="99"/>
      <c r="D50" s="99"/>
      <c r="E50" s="99"/>
      <c r="F50" s="99"/>
      <c r="G50" s="7"/>
      <c r="H50" s="7"/>
      <c r="I50" s="8"/>
      <c r="J50" s="7"/>
      <c r="K50" s="7"/>
    </row>
    <row r="51" spans="1:11" ht="6.75" customHeight="1">
      <c r="A51" s="7"/>
      <c r="B51" s="7"/>
      <c r="C51" s="7"/>
      <c r="D51" s="8"/>
      <c r="E51" s="8"/>
      <c r="F51" s="9"/>
      <c r="G51" s="7"/>
      <c r="H51" s="7"/>
      <c r="I51" s="8"/>
      <c r="J51" s="7"/>
      <c r="K51" s="7"/>
    </row>
    <row r="52" spans="1:11" ht="12.75">
      <c r="A52" s="7"/>
      <c r="B52" s="7"/>
      <c r="C52" s="7"/>
      <c r="D52" s="8"/>
      <c r="E52" s="8"/>
      <c r="F52" s="9"/>
      <c r="G52" s="7"/>
      <c r="H52" s="7"/>
      <c r="I52" s="8"/>
      <c r="J52" s="7"/>
      <c r="K52" s="7"/>
    </row>
    <row r="53" spans="1:11" ht="12.75">
      <c r="A53" s="7"/>
      <c r="B53" s="7"/>
      <c r="C53" s="7"/>
      <c r="D53" s="8"/>
      <c r="E53" s="8"/>
      <c r="F53" s="9"/>
      <c r="G53" s="7"/>
      <c r="H53" s="7"/>
      <c r="I53" s="8"/>
      <c r="J53" s="7"/>
      <c r="K53" s="7"/>
    </row>
    <row r="59" spans="1:11" ht="12.75">
      <c r="A59" s="7"/>
      <c r="B59" s="7"/>
      <c r="C59" s="7"/>
      <c r="D59" s="8"/>
      <c r="E59" s="8"/>
      <c r="F59" s="9"/>
      <c r="G59" s="7"/>
      <c r="H59" s="7"/>
      <c r="I59" s="8"/>
      <c r="J59" s="7"/>
      <c r="K59" s="7"/>
    </row>
    <row r="60" spans="1:11" ht="12.75">
      <c r="A60" s="7"/>
      <c r="B60" s="7"/>
      <c r="C60" s="7"/>
      <c r="D60" s="8"/>
      <c r="E60" s="8"/>
      <c r="F60" s="9"/>
      <c r="G60" s="7"/>
      <c r="H60" s="7"/>
      <c r="I60" s="8"/>
      <c r="J60" s="7"/>
      <c r="K60" s="7"/>
    </row>
    <row r="61" spans="1:11" ht="7.5" customHeight="1">
      <c r="A61" s="7"/>
      <c r="B61" s="7"/>
      <c r="C61" s="7"/>
      <c r="D61" s="8"/>
      <c r="E61" s="8"/>
      <c r="F61" s="9"/>
      <c r="G61" s="7"/>
      <c r="H61" s="7"/>
      <c r="I61" s="8"/>
      <c r="J61" s="7"/>
      <c r="K61" s="7"/>
    </row>
    <row r="62" spans="1:11" ht="12.75">
      <c r="A62" s="7"/>
      <c r="B62" s="90"/>
      <c r="C62" s="90"/>
      <c r="D62" s="30"/>
      <c r="E62" s="30"/>
      <c r="F62" s="91"/>
      <c r="G62" s="90"/>
      <c r="H62" s="90"/>
      <c r="I62" s="30"/>
      <c r="J62" s="90"/>
      <c r="K62" s="90"/>
    </row>
    <row r="63" spans="1:11" ht="6" customHeight="1">
      <c r="A63" s="7"/>
      <c r="B63" s="90"/>
      <c r="C63" s="90"/>
      <c r="D63" s="30"/>
      <c r="E63" s="30"/>
      <c r="F63" s="91"/>
      <c r="G63" s="90"/>
      <c r="H63" s="90"/>
      <c r="I63" s="30"/>
      <c r="J63" s="90"/>
      <c r="K63" s="90"/>
    </row>
    <row r="64" spans="1:11" ht="12.75">
      <c r="A64" s="7"/>
      <c r="B64" s="90"/>
      <c r="C64" s="90"/>
      <c r="D64" s="30"/>
      <c r="E64" s="30"/>
      <c r="F64" s="91"/>
      <c r="G64" s="90"/>
      <c r="H64" s="90"/>
      <c r="I64" s="30"/>
      <c r="J64" s="90"/>
      <c r="K64" s="90"/>
    </row>
    <row r="65" spans="1:11" ht="12.75">
      <c r="A65" s="7"/>
      <c r="B65" s="90"/>
      <c r="C65" s="90"/>
      <c r="D65" s="30"/>
      <c r="E65" s="30"/>
      <c r="F65" s="91"/>
      <c r="G65" s="90"/>
      <c r="H65" s="90"/>
      <c r="I65" s="30"/>
      <c r="J65" s="90"/>
      <c r="K65" s="90"/>
    </row>
    <row r="66" spans="1:12" ht="12.75">
      <c r="A66" s="7"/>
      <c r="B66" s="90"/>
      <c r="C66" s="7"/>
      <c r="D66" s="30"/>
      <c r="E66" s="30"/>
      <c r="F66" s="91"/>
      <c r="G66" s="7"/>
      <c r="H66" s="90"/>
      <c r="I66" s="30"/>
      <c r="J66" s="90"/>
      <c r="K66" s="90"/>
      <c r="L66" s="7"/>
    </row>
    <row r="67" spans="1:12" ht="12.75">
      <c r="A67" s="7"/>
      <c r="B67" s="7"/>
      <c r="C67" s="7"/>
      <c r="D67" s="30"/>
      <c r="E67" s="30"/>
      <c r="F67" s="9"/>
      <c r="G67" s="7"/>
      <c r="H67" s="7"/>
      <c r="I67" s="30"/>
      <c r="J67" s="7"/>
      <c r="K67" s="7"/>
      <c r="L67" s="7"/>
    </row>
    <row r="68" spans="1:12" ht="12.75">
      <c r="A68" s="7"/>
      <c r="B68" s="91"/>
      <c r="C68" s="7"/>
      <c r="D68" s="8"/>
      <c r="E68" s="8"/>
      <c r="F68" s="91"/>
      <c r="G68" s="7"/>
      <c r="H68" s="7"/>
      <c r="I68" s="8"/>
      <c r="J68" s="7"/>
      <c r="K68" s="7"/>
      <c r="L68" s="7"/>
    </row>
    <row r="69" spans="1:12" ht="12.75">
      <c r="A69" s="7"/>
      <c r="B69" s="7"/>
      <c r="C69" s="7"/>
      <c r="D69" s="8"/>
      <c r="E69" s="8"/>
      <c r="F69" s="9"/>
      <c r="G69" s="7"/>
      <c r="H69" s="7"/>
      <c r="I69" s="8"/>
      <c r="J69" s="7"/>
      <c r="K69" s="7"/>
      <c r="L69" s="7"/>
    </row>
    <row r="70" spans="1:12" ht="12.75">
      <c r="A70" s="7"/>
      <c r="B70" s="7"/>
      <c r="C70" s="7"/>
      <c r="D70" s="8"/>
      <c r="E70" s="8"/>
      <c r="F70" s="9"/>
      <c r="G70" s="7"/>
      <c r="H70" s="7"/>
      <c r="I70" s="8"/>
      <c r="J70" s="7"/>
      <c r="K70" s="7"/>
      <c r="L70" s="7"/>
    </row>
    <row r="71" spans="1:12" ht="12.75">
      <c r="A71" s="90"/>
      <c r="B71" s="7"/>
      <c r="C71" s="7"/>
      <c r="D71" s="8"/>
      <c r="E71" s="8"/>
      <c r="F71" s="9"/>
      <c r="G71" s="7"/>
      <c r="H71" s="7"/>
      <c r="I71" s="8"/>
      <c r="J71" s="7"/>
      <c r="K71" s="7"/>
      <c r="L71" s="7"/>
    </row>
    <row r="72" spans="1:12" ht="12.75">
      <c r="A72" s="90"/>
      <c r="B72" s="7"/>
      <c r="C72" s="7"/>
      <c r="D72" s="8"/>
      <c r="E72" s="8"/>
      <c r="F72" s="9"/>
      <c r="G72" s="7"/>
      <c r="H72" s="7"/>
      <c r="I72" s="8"/>
      <c r="J72" s="7"/>
      <c r="K72" s="7"/>
      <c r="L72" s="7"/>
    </row>
    <row r="73" spans="1:12" ht="12.75">
      <c r="A73" s="90"/>
      <c r="B73" s="7"/>
      <c r="C73" s="7"/>
      <c r="D73" s="8"/>
      <c r="E73" s="8"/>
      <c r="F73" s="9"/>
      <c r="G73" s="7"/>
      <c r="H73" s="7"/>
      <c r="I73" s="8"/>
      <c r="J73" s="7"/>
      <c r="K73" s="7"/>
      <c r="L73" s="7"/>
    </row>
    <row r="74" spans="1:12" ht="12.75">
      <c r="A74" s="7"/>
      <c r="B74" s="9"/>
      <c r="C74" s="7"/>
      <c r="D74" s="8"/>
      <c r="E74" s="8"/>
      <c r="F74" s="9"/>
      <c r="G74" s="92"/>
      <c r="H74" s="8"/>
      <c r="I74" s="8"/>
      <c r="J74" s="8"/>
      <c r="K74" s="8"/>
      <c r="L74" s="7"/>
    </row>
    <row r="75" spans="1:12" ht="12.75">
      <c r="A75" s="7"/>
      <c r="B75" s="9"/>
      <c r="C75" s="7"/>
      <c r="D75" s="8"/>
      <c r="E75" s="8"/>
      <c r="F75" s="9"/>
      <c r="G75" s="92"/>
      <c r="H75" s="8"/>
      <c r="I75" s="8"/>
      <c r="J75" s="8"/>
      <c r="K75" s="8"/>
      <c r="L75" s="7"/>
    </row>
    <row r="76" spans="1:12" ht="12.75">
      <c r="A76" s="7"/>
      <c r="B76" s="9"/>
      <c r="C76" s="7"/>
      <c r="D76" s="8"/>
      <c r="E76" s="8"/>
      <c r="F76" s="9"/>
      <c r="G76" s="92"/>
      <c r="H76" s="8"/>
      <c r="I76" s="8"/>
      <c r="J76" s="8"/>
      <c r="K76" s="8"/>
      <c r="L76" s="7"/>
    </row>
    <row r="77" spans="1:12" ht="12.75">
      <c r="A77" s="7"/>
      <c r="B77" s="9"/>
      <c r="C77" s="7"/>
      <c r="D77" s="8"/>
      <c r="E77" s="8"/>
      <c r="F77" s="9"/>
      <c r="G77" s="92"/>
      <c r="H77" s="8"/>
      <c r="I77" s="8"/>
      <c r="J77" s="8"/>
      <c r="K77" s="8"/>
      <c r="L77" s="7"/>
    </row>
    <row r="78" spans="1:12" ht="15" customHeight="1">
      <c r="A78" s="7"/>
      <c r="B78" s="9"/>
      <c r="C78" s="7"/>
      <c r="D78" s="8"/>
      <c r="E78" s="8"/>
      <c r="F78" s="9"/>
      <c r="G78" s="92"/>
      <c r="H78" s="8"/>
      <c r="I78" s="8"/>
      <c r="J78" s="8"/>
      <c r="K78" s="8"/>
      <c r="L78" s="7"/>
    </row>
    <row r="79" spans="1:12" ht="12.75">
      <c r="A79" s="7"/>
      <c r="B79" s="9"/>
      <c r="C79" s="7"/>
      <c r="D79" s="8"/>
      <c r="E79" s="8"/>
      <c r="F79" s="9"/>
      <c r="G79" s="92"/>
      <c r="H79" s="8"/>
      <c r="I79" s="8"/>
      <c r="J79" s="8"/>
      <c r="K79" s="8"/>
      <c r="L79" s="7"/>
    </row>
    <row r="80" spans="1:12" ht="12.75">
      <c r="A80" s="7"/>
      <c r="B80" s="9"/>
      <c r="C80" s="93"/>
      <c r="D80" s="8"/>
      <c r="E80" s="8"/>
      <c r="F80" s="9"/>
      <c r="G80" s="92"/>
      <c r="H80" s="8"/>
      <c r="I80" s="8"/>
      <c r="J80" s="8"/>
      <c r="K80" s="8"/>
      <c r="L80" s="7"/>
    </row>
    <row r="81" spans="1:12" ht="12.75">
      <c r="A81" s="7"/>
      <c r="B81" s="9"/>
      <c r="C81" s="7"/>
      <c r="D81" s="8"/>
      <c r="E81" s="8"/>
      <c r="F81" s="9"/>
      <c r="G81" s="92"/>
      <c r="H81" s="8"/>
      <c r="I81" s="8"/>
      <c r="J81" s="8"/>
      <c r="K81" s="8"/>
      <c r="L81" s="7"/>
    </row>
    <row r="82" spans="1:12" ht="12.75">
      <c r="A82" s="7"/>
      <c r="B82" s="9"/>
      <c r="C82" s="93"/>
      <c r="D82" s="8"/>
      <c r="E82" s="8"/>
      <c r="F82" s="9"/>
      <c r="G82" s="92"/>
      <c r="H82" s="8"/>
      <c r="I82" s="8"/>
      <c r="J82" s="8"/>
      <c r="K82" s="8"/>
      <c r="L82" s="7"/>
    </row>
    <row r="83" spans="1:12" ht="12.75">
      <c r="A83" s="7"/>
      <c r="B83" s="7"/>
      <c r="C83" s="7"/>
      <c r="D83" s="8"/>
      <c r="E83" s="8"/>
      <c r="F83" s="9"/>
      <c r="G83" s="7"/>
      <c r="H83" s="7"/>
      <c r="I83" s="8"/>
      <c r="J83" s="7"/>
      <c r="K83" s="7"/>
      <c r="L83" s="7"/>
    </row>
    <row r="84" spans="1:12" ht="12.75">
      <c r="A84" s="7"/>
      <c r="B84" s="7"/>
      <c r="C84" s="7"/>
      <c r="D84" s="8"/>
      <c r="E84" s="8"/>
      <c r="F84" s="9"/>
      <c r="G84" s="7"/>
      <c r="H84" s="7"/>
      <c r="I84" s="8"/>
      <c r="J84" s="7"/>
      <c r="K84" s="7"/>
      <c r="L84" s="7"/>
    </row>
    <row r="85" spans="1:12" ht="12.75">
      <c r="A85" s="7"/>
      <c r="B85" s="7"/>
      <c r="C85" s="7"/>
      <c r="D85" s="8"/>
      <c r="E85" s="8"/>
      <c r="F85" s="9"/>
      <c r="G85" s="7"/>
      <c r="H85" s="7"/>
      <c r="I85" s="8"/>
      <c r="J85" s="7"/>
      <c r="K85" s="7"/>
      <c r="L85" s="7"/>
    </row>
    <row r="86" spans="1:12" ht="12.75">
      <c r="A86" s="7"/>
      <c r="B86" s="7"/>
      <c r="C86" s="7"/>
      <c r="D86" s="8"/>
      <c r="E86" s="8"/>
      <c r="F86" s="9"/>
      <c r="G86" s="7"/>
      <c r="H86" s="7"/>
      <c r="I86" s="8"/>
      <c r="J86" s="7"/>
      <c r="K86" s="7"/>
      <c r="L86" s="7"/>
    </row>
    <row r="87" spans="1:12" ht="12.75">
      <c r="A87" s="7"/>
      <c r="B87" s="7"/>
      <c r="C87" s="7"/>
      <c r="D87" s="8"/>
      <c r="E87" s="8"/>
      <c r="F87" s="9"/>
      <c r="G87" s="7"/>
      <c r="H87" s="7"/>
      <c r="I87" s="8"/>
      <c r="J87" s="7"/>
      <c r="K87" s="7"/>
      <c r="L87" s="7"/>
    </row>
    <row r="88" spans="1:12" ht="12.75">
      <c r="A88" s="7"/>
      <c r="B88" s="7"/>
      <c r="C88" s="7"/>
      <c r="D88" s="8"/>
      <c r="E88" s="8"/>
      <c r="F88" s="9"/>
      <c r="G88" s="7"/>
      <c r="H88" s="7"/>
      <c r="I88" s="8"/>
      <c r="J88" s="7"/>
      <c r="K88" s="7"/>
      <c r="L88" s="7"/>
    </row>
    <row r="89" spans="1:12" ht="12.75">
      <c r="A89" s="7"/>
      <c r="B89" s="7"/>
      <c r="C89" s="7"/>
      <c r="D89" s="8"/>
      <c r="E89" s="8"/>
      <c r="F89" s="9"/>
      <c r="G89" s="7"/>
      <c r="H89" s="7"/>
      <c r="I89" s="8"/>
      <c r="J89" s="7"/>
      <c r="K89" s="7"/>
      <c r="L89" s="7"/>
    </row>
    <row r="90" spans="1:12" ht="12.75">
      <c r="A90" s="7"/>
      <c r="B90" s="7"/>
      <c r="C90" s="7"/>
      <c r="D90" s="8"/>
      <c r="E90" s="8"/>
      <c r="F90" s="9"/>
      <c r="G90" s="7"/>
      <c r="H90" s="7"/>
      <c r="I90" s="8"/>
      <c r="J90" s="7"/>
      <c r="K90" s="7"/>
      <c r="L90" s="7"/>
    </row>
    <row r="91" spans="1:12" ht="12.75">
      <c r="A91" s="7"/>
      <c r="B91" s="7"/>
      <c r="C91" s="7"/>
      <c r="D91" s="8"/>
      <c r="E91" s="8"/>
      <c r="F91" s="9"/>
      <c r="G91" s="7"/>
      <c r="H91" s="7"/>
      <c r="I91" s="8"/>
      <c r="J91" s="7"/>
      <c r="K91" s="7"/>
      <c r="L91" s="7"/>
    </row>
    <row r="92" spans="1:12" ht="12.75">
      <c r="A92" s="7"/>
      <c r="B92" s="90"/>
      <c r="C92" s="90"/>
      <c r="D92" s="30"/>
      <c r="E92" s="30"/>
      <c r="F92" s="91"/>
      <c r="G92" s="90"/>
      <c r="H92" s="90"/>
      <c r="I92" s="30"/>
      <c r="J92" s="90"/>
      <c r="K92" s="90"/>
      <c r="L92" s="7"/>
    </row>
    <row r="93" spans="1:12" ht="12.75">
      <c r="A93" s="7"/>
      <c r="B93" s="90"/>
      <c r="C93" s="90"/>
      <c r="D93" s="30"/>
      <c r="E93" s="30"/>
      <c r="F93" s="91"/>
      <c r="G93" s="90"/>
      <c r="H93" s="90"/>
      <c r="I93" s="30"/>
      <c r="J93" s="90"/>
      <c r="K93" s="90"/>
      <c r="L93" s="7"/>
    </row>
    <row r="94" spans="1:12" ht="12.75">
      <c r="A94" s="7"/>
      <c r="B94" s="90"/>
      <c r="C94" s="90"/>
      <c r="D94" s="30"/>
      <c r="E94" s="30"/>
      <c r="F94" s="91"/>
      <c r="G94" s="90"/>
      <c r="H94" s="90"/>
      <c r="I94" s="30"/>
      <c r="J94" s="90"/>
      <c r="K94" s="90"/>
      <c r="L94" s="7"/>
    </row>
    <row r="95" spans="1:12" ht="12.75">
      <c r="A95" s="7"/>
      <c r="B95" s="90"/>
      <c r="C95" s="90"/>
      <c r="D95" s="30"/>
      <c r="E95" s="30"/>
      <c r="F95" s="91"/>
      <c r="G95" s="90"/>
      <c r="H95" s="90"/>
      <c r="I95" s="30"/>
      <c r="J95" s="90"/>
      <c r="K95" s="90"/>
      <c r="L95" s="7"/>
    </row>
    <row r="96" spans="1:12" ht="12.75">
      <c r="A96" s="7"/>
      <c r="B96" s="90"/>
      <c r="C96" s="7"/>
      <c r="D96" s="30"/>
      <c r="E96" s="30"/>
      <c r="F96" s="91"/>
      <c r="G96" s="7"/>
      <c r="H96" s="90"/>
      <c r="I96" s="30"/>
      <c r="J96" s="90"/>
      <c r="K96" s="90"/>
      <c r="L96" s="7"/>
    </row>
    <row r="97" spans="1:12" ht="12.75">
      <c r="A97" s="7"/>
      <c r="B97" s="7"/>
      <c r="C97" s="7"/>
      <c r="D97" s="30"/>
      <c r="E97" s="30"/>
      <c r="F97" s="9"/>
      <c r="G97" s="7"/>
      <c r="H97" s="7"/>
      <c r="I97" s="30"/>
      <c r="J97" s="7"/>
      <c r="K97" s="7"/>
      <c r="L97" s="7"/>
    </row>
    <row r="98" spans="1:12" ht="12.75">
      <c r="A98" s="7"/>
      <c r="B98" s="91"/>
      <c r="C98" s="7"/>
      <c r="D98" s="8"/>
      <c r="E98" s="8"/>
      <c r="F98" s="91"/>
      <c r="G98" s="7"/>
      <c r="H98" s="7"/>
      <c r="I98" s="8"/>
      <c r="J98" s="7"/>
      <c r="K98" s="7"/>
      <c r="L98" s="7"/>
    </row>
    <row r="99" spans="1:12" ht="12.75">
      <c r="A99" s="7"/>
      <c r="B99" s="7"/>
      <c r="C99" s="7"/>
      <c r="D99" s="8"/>
      <c r="E99" s="8"/>
      <c r="F99" s="9"/>
      <c r="G99" s="7"/>
      <c r="H99" s="7"/>
      <c r="I99" s="8"/>
      <c r="J99" s="7"/>
      <c r="K99" s="7"/>
      <c r="L99" s="7"/>
    </row>
    <row r="100" spans="1:12" ht="12.75">
      <c r="A100" s="7"/>
      <c r="B100" s="7"/>
      <c r="C100" s="7"/>
      <c r="D100" s="8"/>
      <c r="E100" s="8"/>
      <c r="F100" s="9"/>
      <c r="G100" s="7"/>
      <c r="H100" s="7"/>
      <c r="I100" s="8"/>
      <c r="J100" s="7"/>
      <c r="K100" s="7"/>
      <c r="L100" s="7"/>
    </row>
    <row r="101" spans="1:12" ht="12.75">
      <c r="A101" s="90"/>
      <c r="B101" s="7"/>
      <c r="C101" s="7"/>
      <c r="D101" s="8"/>
      <c r="E101" s="8"/>
      <c r="F101" s="9"/>
      <c r="G101" s="7"/>
      <c r="H101" s="7"/>
      <c r="I101" s="8"/>
      <c r="J101" s="7"/>
      <c r="K101" s="7"/>
      <c r="L101" s="7"/>
    </row>
    <row r="102" spans="1:12" ht="12.75">
      <c r="A102" s="90"/>
      <c r="B102" s="7"/>
      <c r="C102" s="7"/>
      <c r="D102" s="8"/>
      <c r="E102" s="8"/>
      <c r="F102" s="9"/>
      <c r="G102" s="7"/>
      <c r="H102" s="7"/>
      <c r="I102" s="8"/>
      <c r="J102" s="7"/>
      <c r="K102" s="7"/>
      <c r="L102" s="7"/>
    </row>
    <row r="103" spans="1:12" ht="12.75">
      <c r="A103" s="90"/>
      <c r="B103" s="7"/>
      <c r="C103" s="7"/>
      <c r="D103" s="8"/>
      <c r="E103" s="8"/>
      <c r="F103" s="9"/>
      <c r="G103" s="7"/>
      <c r="H103" s="7"/>
      <c r="I103" s="8"/>
      <c r="J103" s="7"/>
      <c r="K103" s="7"/>
      <c r="L103" s="7"/>
    </row>
    <row r="104" spans="1:12" ht="12.75">
      <c r="A104" s="7"/>
      <c r="B104" s="9"/>
      <c r="C104" s="7"/>
      <c r="D104" s="8"/>
      <c r="E104" s="8"/>
      <c r="F104" s="9"/>
      <c r="G104" s="92"/>
      <c r="H104" s="8"/>
      <c r="I104" s="8"/>
      <c r="J104" s="8"/>
      <c r="K104" s="8"/>
      <c r="L104" s="7"/>
    </row>
    <row r="105" spans="1:12" ht="12.75">
      <c r="A105" s="7"/>
      <c r="B105" s="9"/>
      <c r="C105" s="7"/>
      <c r="D105" s="8"/>
      <c r="E105" s="8"/>
      <c r="F105" s="9"/>
      <c r="G105" s="92"/>
      <c r="H105" s="8"/>
      <c r="I105" s="8"/>
      <c r="J105" s="8"/>
      <c r="K105" s="8"/>
      <c r="L105" s="7"/>
    </row>
    <row r="106" spans="1:12" ht="12.75">
      <c r="A106" s="7"/>
      <c r="B106" s="9"/>
      <c r="C106" s="7"/>
      <c r="D106" s="8"/>
      <c r="E106" s="8"/>
      <c r="F106" s="9"/>
      <c r="G106" s="92"/>
      <c r="H106" s="8"/>
      <c r="I106" s="8"/>
      <c r="J106" s="8"/>
      <c r="K106" s="8"/>
      <c r="L106" s="7"/>
    </row>
    <row r="107" spans="1:12" ht="12.75">
      <c r="A107" s="7"/>
      <c r="B107" s="9"/>
      <c r="C107" s="7"/>
      <c r="D107" s="8"/>
      <c r="E107" s="8"/>
      <c r="F107" s="9"/>
      <c r="G107" s="92"/>
      <c r="H107" s="8"/>
      <c r="I107" s="8"/>
      <c r="J107" s="8"/>
      <c r="K107" s="8"/>
      <c r="L107" s="7"/>
    </row>
    <row r="108" spans="1:12" ht="15" customHeight="1">
      <c r="A108" s="7"/>
      <c r="B108" s="9"/>
      <c r="C108" s="7"/>
      <c r="D108" s="8"/>
      <c r="E108" s="8"/>
      <c r="F108" s="9"/>
      <c r="G108" s="92"/>
      <c r="H108" s="8"/>
      <c r="I108" s="8"/>
      <c r="J108" s="8"/>
      <c r="K108" s="8"/>
      <c r="L108" s="7"/>
    </row>
    <row r="109" spans="1:12" ht="12.75">
      <c r="A109" s="7"/>
      <c r="B109" s="9"/>
      <c r="C109" s="7"/>
      <c r="D109" s="8"/>
      <c r="E109" s="8"/>
      <c r="F109" s="9"/>
      <c r="G109" s="92"/>
      <c r="H109" s="8"/>
      <c r="I109" s="8"/>
      <c r="J109" s="8"/>
      <c r="K109" s="8"/>
      <c r="L109" s="7"/>
    </row>
    <row r="110" spans="1:12" ht="12.75">
      <c r="A110" s="7"/>
      <c r="B110" s="9"/>
      <c r="C110" s="93"/>
      <c r="D110" s="8"/>
      <c r="E110" s="8"/>
      <c r="F110" s="9"/>
      <c r="G110" s="92"/>
      <c r="H110" s="8"/>
      <c r="I110" s="8"/>
      <c r="J110" s="8"/>
      <c r="K110" s="8"/>
      <c r="L110" s="7"/>
    </row>
    <row r="111" spans="1:12" ht="12.75">
      <c r="A111" s="7"/>
      <c r="B111" s="9"/>
      <c r="C111" s="7"/>
      <c r="D111" s="8"/>
      <c r="E111" s="8"/>
      <c r="F111" s="9"/>
      <c r="G111" s="92"/>
      <c r="H111" s="8"/>
      <c r="I111" s="8"/>
      <c r="J111" s="8"/>
      <c r="K111" s="8"/>
      <c r="L111" s="7"/>
    </row>
    <row r="112" spans="1:12" ht="12.75">
      <c r="A112" s="7"/>
      <c r="B112" s="9"/>
      <c r="C112" s="93"/>
      <c r="D112" s="8"/>
      <c r="E112" s="8"/>
      <c r="F112" s="9"/>
      <c r="G112" s="92"/>
      <c r="H112" s="8"/>
      <c r="I112" s="8"/>
      <c r="J112" s="8"/>
      <c r="K112" s="8"/>
      <c r="L112" s="7"/>
    </row>
    <row r="113" spans="1:12" ht="12.75">
      <c r="A113" s="7"/>
      <c r="B113" s="7"/>
      <c r="C113" s="7"/>
      <c r="D113" s="8"/>
      <c r="E113" s="8"/>
      <c r="F113" s="9"/>
      <c r="G113" s="7"/>
      <c r="H113" s="7"/>
      <c r="I113" s="8"/>
      <c r="J113" s="7"/>
      <c r="K113" s="7"/>
      <c r="L113" s="7"/>
    </row>
    <row r="114" spans="1:12" ht="12.75">
      <c r="A114" s="7"/>
      <c r="B114" s="7"/>
      <c r="C114" s="7"/>
      <c r="D114" s="8"/>
      <c r="E114" s="8"/>
      <c r="F114" s="9"/>
      <c r="G114" s="7"/>
      <c r="H114" s="7"/>
      <c r="I114" s="8"/>
      <c r="J114" s="7"/>
      <c r="K114" s="7"/>
      <c r="L114" s="7"/>
    </row>
    <row r="115" spans="1:12" ht="12.75">
      <c r="A115" s="7"/>
      <c r="B115" s="7"/>
      <c r="C115" s="7"/>
      <c r="D115" s="8"/>
      <c r="E115" s="8"/>
      <c r="F115" s="9"/>
      <c r="G115" s="7"/>
      <c r="H115" s="7"/>
      <c r="I115" s="8"/>
      <c r="J115" s="7"/>
      <c r="K115" s="7"/>
      <c r="L115" s="7"/>
    </row>
    <row r="116" spans="1:12" ht="12.75">
      <c r="A116" s="7"/>
      <c r="B116" s="7"/>
      <c r="C116" s="7"/>
      <c r="D116" s="8"/>
      <c r="E116" s="8"/>
      <c r="F116" s="9"/>
      <c r="G116" s="7"/>
      <c r="H116" s="7"/>
      <c r="I116" s="8"/>
      <c r="J116" s="7"/>
      <c r="K116" s="7"/>
      <c r="L116" s="7"/>
    </row>
    <row r="117" spans="1:12" ht="12.75">
      <c r="A117" s="7"/>
      <c r="B117" s="7"/>
      <c r="C117" s="7"/>
      <c r="D117" s="8"/>
      <c r="E117" s="8"/>
      <c r="F117" s="9"/>
      <c r="G117" s="7"/>
      <c r="H117" s="7"/>
      <c r="I117" s="8"/>
      <c r="J117" s="7"/>
      <c r="K117" s="7"/>
      <c r="L117" s="7"/>
    </row>
    <row r="118" spans="1:12" ht="12.75">
      <c r="A118" s="7"/>
      <c r="B118" s="7"/>
      <c r="C118" s="7"/>
      <c r="D118" s="8"/>
      <c r="E118" s="8"/>
      <c r="F118" s="9"/>
      <c r="G118" s="7"/>
      <c r="H118" s="7"/>
      <c r="I118" s="8"/>
      <c r="J118" s="7"/>
      <c r="K118" s="7"/>
      <c r="L118" s="7"/>
    </row>
    <row r="119" spans="1:12" ht="12.75">
      <c r="A119" s="7"/>
      <c r="B119" s="7"/>
      <c r="C119" s="7"/>
      <c r="D119" s="8"/>
      <c r="E119" s="8"/>
      <c r="F119" s="9"/>
      <c r="G119" s="7"/>
      <c r="H119" s="7"/>
      <c r="I119" s="8"/>
      <c r="J119" s="7"/>
      <c r="K119" s="7"/>
      <c r="L119" s="7"/>
    </row>
    <row r="120" spans="1:12" ht="12.75">
      <c r="A120" s="7"/>
      <c r="B120" s="7"/>
      <c r="C120" s="7"/>
      <c r="D120" s="8"/>
      <c r="E120" s="8"/>
      <c r="F120" s="9"/>
      <c r="G120" s="7"/>
      <c r="H120" s="7"/>
      <c r="I120" s="8"/>
      <c r="J120" s="7"/>
      <c r="K120" s="7"/>
      <c r="L120" s="7"/>
    </row>
    <row r="121" spans="1:12" ht="12.75">
      <c r="A121" s="7"/>
      <c r="B121" s="7"/>
      <c r="C121" s="7"/>
      <c r="D121" s="8"/>
      <c r="E121" s="8"/>
      <c r="F121" s="9"/>
      <c r="G121" s="7"/>
      <c r="H121" s="7"/>
      <c r="I121" s="8"/>
      <c r="J121" s="7"/>
      <c r="K121" s="7"/>
      <c r="L121" s="7"/>
    </row>
    <row r="122" spans="1:12" ht="12.75">
      <c r="A122" s="7"/>
      <c r="B122" s="90"/>
      <c r="C122" s="90"/>
      <c r="D122" s="30"/>
      <c r="E122" s="30"/>
      <c r="F122" s="91"/>
      <c r="G122" s="90"/>
      <c r="H122" s="90"/>
      <c r="I122" s="30"/>
      <c r="J122" s="90"/>
      <c r="K122" s="90"/>
      <c r="L122" s="7"/>
    </row>
    <row r="123" spans="1:12" ht="12.75">
      <c r="A123" s="7"/>
      <c r="B123" s="90"/>
      <c r="C123" s="90"/>
      <c r="D123" s="30"/>
      <c r="E123" s="30"/>
      <c r="F123" s="91"/>
      <c r="G123" s="90"/>
      <c r="H123" s="90"/>
      <c r="I123" s="30"/>
      <c r="J123" s="90"/>
      <c r="K123" s="90"/>
      <c r="L123" s="7"/>
    </row>
    <row r="124" spans="1:12" ht="12.75">
      <c r="A124" s="7"/>
      <c r="B124" s="90"/>
      <c r="C124" s="90"/>
      <c r="D124" s="30"/>
      <c r="E124" s="30"/>
      <c r="F124" s="91"/>
      <c r="G124" s="90"/>
      <c r="H124" s="90"/>
      <c r="I124" s="30"/>
      <c r="J124" s="90"/>
      <c r="K124" s="90"/>
      <c r="L124" s="7"/>
    </row>
    <row r="125" spans="1:12" ht="12.75">
      <c r="A125" s="7"/>
      <c r="B125" s="90"/>
      <c r="C125" s="90"/>
      <c r="D125" s="30"/>
      <c r="E125" s="30"/>
      <c r="F125" s="91"/>
      <c r="G125" s="90"/>
      <c r="H125" s="90"/>
      <c r="I125" s="30"/>
      <c r="J125" s="90"/>
      <c r="K125" s="90"/>
      <c r="L125" s="7"/>
    </row>
    <row r="126" spans="1:12" ht="12.75">
      <c r="A126" s="7"/>
      <c r="B126" s="90"/>
      <c r="C126" s="7"/>
      <c r="D126" s="30"/>
      <c r="E126" s="30"/>
      <c r="F126" s="91"/>
      <c r="G126" s="7"/>
      <c r="H126" s="90"/>
      <c r="I126" s="30"/>
      <c r="J126" s="90"/>
      <c r="K126" s="90"/>
      <c r="L126" s="7"/>
    </row>
    <row r="127" spans="1:12" ht="12.75">
      <c r="A127" s="7"/>
      <c r="B127" s="7"/>
      <c r="C127" s="7"/>
      <c r="D127" s="30"/>
      <c r="E127" s="30"/>
      <c r="F127" s="9"/>
      <c r="G127" s="7"/>
      <c r="H127" s="7"/>
      <c r="I127" s="8"/>
      <c r="J127" s="7"/>
      <c r="K127" s="7"/>
      <c r="L127" s="7"/>
    </row>
    <row r="128" spans="1:12" ht="12.75">
      <c r="A128" s="7"/>
      <c r="B128" s="91"/>
      <c r="C128" s="7"/>
      <c r="D128" s="8"/>
      <c r="E128" s="8"/>
      <c r="F128" s="91"/>
      <c r="G128" s="7"/>
      <c r="H128" s="7"/>
      <c r="I128" s="8"/>
      <c r="J128" s="7"/>
      <c r="K128" s="7"/>
      <c r="L128" s="7"/>
    </row>
    <row r="129" spans="1:12" ht="12.75">
      <c r="A129" s="7"/>
      <c r="B129" s="7"/>
      <c r="C129" s="7"/>
      <c r="D129" s="8"/>
      <c r="E129" s="8"/>
      <c r="F129" s="9"/>
      <c r="G129" s="7"/>
      <c r="H129" s="7"/>
      <c r="I129" s="8"/>
      <c r="J129" s="7"/>
      <c r="K129" s="7"/>
      <c r="L129" s="7"/>
    </row>
    <row r="130" spans="1:12" ht="12.75">
      <c r="A130" s="7"/>
      <c r="B130" s="7"/>
      <c r="C130" s="7"/>
      <c r="D130" s="8"/>
      <c r="E130" s="8"/>
      <c r="F130" s="9"/>
      <c r="G130" s="7"/>
      <c r="H130" s="7"/>
      <c r="I130" s="8"/>
      <c r="J130" s="7"/>
      <c r="K130" s="7"/>
      <c r="L130" s="7"/>
    </row>
    <row r="131" spans="1:12" ht="12.75">
      <c r="A131" s="90"/>
      <c r="B131" s="7"/>
      <c r="C131" s="7"/>
      <c r="D131" s="8"/>
      <c r="E131" s="8"/>
      <c r="F131" s="9"/>
      <c r="G131" s="7"/>
      <c r="H131" s="7"/>
      <c r="I131" s="8"/>
      <c r="J131" s="7"/>
      <c r="K131" s="7"/>
      <c r="L131" s="7"/>
    </row>
    <row r="132" spans="1:12" ht="12.75">
      <c r="A132" s="90"/>
      <c r="B132" s="7"/>
      <c r="C132" s="7"/>
      <c r="D132" s="8"/>
      <c r="E132" s="8"/>
      <c r="F132" s="9"/>
      <c r="G132" s="7"/>
      <c r="H132" s="7"/>
      <c r="I132" s="8"/>
      <c r="J132" s="7"/>
      <c r="K132" s="7"/>
      <c r="L132" s="7"/>
    </row>
    <row r="133" spans="1:12" ht="12.75">
      <c r="A133" s="90"/>
      <c r="B133" s="7"/>
      <c r="C133" s="7"/>
      <c r="D133" s="8"/>
      <c r="E133" s="8"/>
      <c r="F133" s="9"/>
      <c r="G133" s="7"/>
      <c r="H133" s="7"/>
      <c r="I133" s="8"/>
      <c r="J133" s="7"/>
      <c r="K133" s="7"/>
      <c r="L133" s="7"/>
    </row>
    <row r="134" spans="1:12" ht="12.75">
      <c r="A134" s="7"/>
      <c r="B134" s="9"/>
      <c r="C134" s="7"/>
      <c r="D134" s="8"/>
      <c r="E134" s="8"/>
      <c r="F134" s="9"/>
      <c r="G134" s="92"/>
      <c r="H134" s="8"/>
      <c r="I134" s="8"/>
      <c r="J134" s="8"/>
      <c r="K134" s="8"/>
      <c r="L134" s="7"/>
    </row>
    <row r="135" spans="1:12" ht="12.75">
      <c r="A135" s="7"/>
      <c r="B135" s="9"/>
      <c r="C135" s="7"/>
      <c r="D135" s="8"/>
      <c r="E135" s="8"/>
      <c r="F135" s="9"/>
      <c r="G135" s="92"/>
      <c r="H135" s="8"/>
      <c r="I135" s="8"/>
      <c r="J135" s="8"/>
      <c r="K135" s="8"/>
      <c r="L135" s="7"/>
    </row>
    <row r="136" spans="1:12" ht="12.75">
      <c r="A136" s="7"/>
      <c r="B136" s="9"/>
      <c r="C136" s="7"/>
      <c r="D136" s="8"/>
      <c r="E136" s="8"/>
      <c r="F136" s="9"/>
      <c r="G136" s="92"/>
      <c r="H136" s="8"/>
      <c r="I136" s="8"/>
      <c r="J136" s="8"/>
      <c r="K136" s="8"/>
      <c r="L136" s="7"/>
    </row>
    <row r="137" spans="1:12" ht="12.75">
      <c r="A137" s="7"/>
      <c r="B137" s="9"/>
      <c r="C137" s="7"/>
      <c r="D137" s="8"/>
      <c r="E137" s="8"/>
      <c r="F137" s="9"/>
      <c r="G137" s="92"/>
      <c r="H137" s="8"/>
      <c r="I137" s="8"/>
      <c r="J137" s="8"/>
      <c r="K137" s="8"/>
      <c r="L137" s="7"/>
    </row>
    <row r="138" spans="1:12" ht="15" customHeight="1">
      <c r="A138" s="7"/>
      <c r="B138" s="9"/>
      <c r="C138" s="7"/>
      <c r="D138" s="8"/>
      <c r="E138" s="8"/>
      <c r="F138" s="9"/>
      <c r="G138" s="92"/>
      <c r="H138" s="8"/>
      <c r="I138" s="8"/>
      <c r="J138" s="8"/>
      <c r="K138" s="8"/>
      <c r="L138" s="7"/>
    </row>
    <row r="139" spans="1:12" ht="12.75">
      <c r="A139" s="7"/>
      <c r="B139" s="9"/>
      <c r="C139" s="7"/>
      <c r="D139" s="8"/>
      <c r="E139" s="8"/>
      <c r="F139" s="9"/>
      <c r="G139" s="92"/>
      <c r="H139" s="8"/>
      <c r="I139" s="8"/>
      <c r="J139" s="8"/>
      <c r="K139" s="8"/>
      <c r="L139" s="7"/>
    </row>
    <row r="140" spans="1:12" ht="12.75">
      <c r="A140" s="7"/>
      <c r="B140" s="9"/>
      <c r="C140" s="93"/>
      <c r="D140" s="8"/>
      <c r="E140" s="8"/>
      <c r="F140" s="9"/>
      <c r="G140" s="92"/>
      <c r="H140" s="8"/>
      <c r="I140" s="8"/>
      <c r="J140" s="8"/>
      <c r="K140" s="8"/>
      <c r="L140" s="7"/>
    </row>
    <row r="141" spans="1:12" ht="12.75">
      <c r="A141" s="7"/>
      <c r="B141" s="9"/>
      <c r="C141" s="7"/>
      <c r="D141" s="8"/>
      <c r="E141" s="8"/>
      <c r="F141" s="9"/>
      <c r="G141" s="92"/>
      <c r="H141" s="8"/>
      <c r="I141" s="8"/>
      <c r="J141" s="8"/>
      <c r="K141" s="8"/>
      <c r="L141" s="7"/>
    </row>
    <row r="142" spans="1:12" ht="12.75">
      <c r="A142" s="7"/>
      <c r="B142" s="9"/>
      <c r="C142" s="93"/>
      <c r="D142" s="8"/>
      <c r="E142" s="8"/>
      <c r="F142" s="9"/>
      <c r="G142" s="92"/>
      <c r="H142" s="8"/>
      <c r="I142" s="8"/>
      <c r="J142" s="8"/>
      <c r="K142" s="8"/>
      <c r="L142" s="7"/>
    </row>
    <row r="143" spans="1:12" ht="12.75">
      <c r="A143" s="7"/>
      <c r="B143" s="7"/>
      <c r="C143" s="7"/>
      <c r="D143" s="8"/>
      <c r="E143" s="8"/>
      <c r="F143" s="9"/>
      <c r="G143" s="7"/>
      <c r="H143" s="7"/>
      <c r="I143" s="8"/>
      <c r="J143" s="7"/>
      <c r="K143" s="7"/>
      <c r="L143" s="7"/>
    </row>
    <row r="144" spans="1:12" ht="12.75">
      <c r="A144" s="7"/>
      <c r="B144" s="7"/>
      <c r="C144" s="7"/>
      <c r="D144" s="8"/>
      <c r="E144" s="8"/>
      <c r="F144" s="9"/>
      <c r="G144" s="7"/>
      <c r="H144" s="7"/>
      <c r="I144" s="8"/>
      <c r="J144" s="7"/>
      <c r="K144" s="7"/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</sheetData>
  <mergeCells count="18">
    <mergeCell ref="A2:K2"/>
    <mergeCell ref="B3:B5"/>
    <mergeCell ref="F3:F5"/>
    <mergeCell ref="A12:A15"/>
    <mergeCell ref="B12:B15"/>
    <mergeCell ref="C12:C15"/>
    <mergeCell ref="D12:D15"/>
    <mergeCell ref="E12:E15"/>
    <mergeCell ref="F12:F15"/>
    <mergeCell ref="G12:G15"/>
    <mergeCell ref="L12:L15"/>
    <mergeCell ref="A42:F45"/>
    <mergeCell ref="A47:F48"/>
    <mergeCell ref="A49:F50"/>
    <mergeCell ref="H12:H15"/>
    <mergeCell ref="I12:I15"/>
    <mergeCell ref="J12:J15"/>
    <mergeCell ref="K12:K15"/>
  </mergeCells>
  <printOptions/>
  <pageMargins left="0.38" right="0.2" top="0.22" bottom="0.21" header="0.17" footer="0.17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KKOZAK</dc:creator>
  <cp:keywords/>
  <dc:description/>
  <cp:lastModifiedBy>Miles Kimball</cp:lastModifiedBy>
  <cp:lastPrinted>2008-02-01T14:42:52Z</cp:lastPrinted>
  <dcterms:created xsi:type="dcterms:W3CDTF">2007-09-06T19:41:56Z</dcterms:created>
  <dcterms:modified xsi:type="dcterms:W3CDTF">2008-02-01T14:43:16Z</dcterms:modified>
  <cp:category/>
  <cp:version/>
  <cp:contentType/>
  <cp:contentStatus/>
</cp:coreProperties>
</file>